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5180" windowHeight="9345" activeTab="1"/>
  </bookViews>
  <sheets>
    <sheet name="overview" sheetId="1" r:id="rId1"/>
    <sheet name="detail" sheetId="2" r:id="rId2"/>
  </sheets>
  <definedNames>
    <definedName name="_xlnm.Print_Area" localSheetId="1">'detail'!$A$1:$G$59</definedName>
    <definedName name="_xlnm.Print_Area" localSheetId="0">'overview'!$A$1:$O$30</definedName>
  </definedNames>
  <calcPr fullCalcOnLoad="1"/>
</workbook>
</file>

<file path=xl/sharedStrings.xml><?xml version="1.0" encoding="utf-8"?>
<sst xmlns="http://schemas.openxmlformats.org/spreadsheetml/2006/main" count="206" uniqueCount="89">
  <si>
    <t>Expenses</t>
  </si>
  <si>
    <t>Capital Expenses</t>
  </si>
  <si>
    <t>Sept</t>
  </si>
  <si>
    <t>Oct</t>
  </si>
  <si>
    <t>Nov</t>
  </si>
  <si>
    <t>Dec</t>
  </si>
  <si>
    <t>Jan</t>
  </si>
  <si>
    <t>Feb</t>
  </si>
  <si>
    <t>Mar</t>
  </si>
  <si>
    <t>May</t>
  </si>
  <si>
    <t>June</t>
  </si>
  <si>
    <t>July</t>
  </si>
  <si>
    <t>Aug</t>
  </si>
  <si>
    <t>Total</t>
  </si>
  <si>
    <t>Mo. Avg</t>
  </si>
  <si>
    <t>Treasurer's 10%</t>
  </si>
  <si>
    <t>Events</t>
  </si>
  <si>
    <t>Coronation</t>
  </si>
  <si>
    <t>Midreign</t>
  </si>
  <si>
    <t>Banner Wars</t>
  </si>
  <si>
    <t>Transfer to RGK</t>
  </si>
  <si>
    <t>Printings (Rulebooks &amp; Coporas)</t>
  </si>
  <si>
    <t>U-Haul Storage</t>
  </si>
  <si>
    <t>Misc</t>
  </si>
  <si>
    <t>Spent- year to date</t>
  </si>
  <si>
    <t>Deposits- year to date</t>
  </si>
  <si>
    <t>Total capital expenses</t>
  </si>
  <si>
    <t>Donations</t>
  </si>
  <si>
    <t>Kingdom Bank Balance</t>
  </si>
  <si>
    <t>.</t>
  </si>
  <si>
    <t>Total Donations</t>
  </si>
  <si>
    <t>Spent Monthly</t>
  </si>
  <si>
    <t>Deposits Monthly</t>
  </si>
  <si>
    <t>Capt. Exp Monthly</t>
  </si>
  <si>
    <t>Taxes</t>
  </si>
  <si>
    <t>Monthly Balance</t>
  </si>
  <si>
    <t>Birthday Bash</t>
  </si>
  <si>
    <t>King/Queen 10%</t>
  </si>
  <si>
    <t xml:space="preserve">Event Expenditures </t>
  </si>
  <si>
    <r>
      <t xml:space="preserve">Transfer to RGK (Deposits) </t>
    </r>
    <r>
      <rPr>
        <u val="single"/>
        <sz val="10"/>
        <rFont val="Arial"/>
        <family val="2"/>
      </rPr>
      <t xml:space="preserve"> </t>
    </r>
  </si>
  <si>
    <t xml:space="preserve">Withdraw for gate </t>
  </si>
  <si>
    <t>Date</t>
  </si>
  <si>
    <t>Ck #</t>
  </si>
  <si>
    <t>User</t>
  </si>
  <si>
    <t>Item</t>
  </si>
  <si>
    <t>Amount</t>
  </si>
  <si>
    <t>Deposit</t>
  </si>
  <si>
    <t>Balance</t>
  </si>
  <si>
    <t>Reine</t>
  </si>
  <si>
    <t>Deposit- Coronation</t>
  </si>
  <si>
    <t>Transfer</t>
  </si>
  <si>
    <t>Elder</t>
  </si>
  <si>
    <t>Debit</t>
  </si>
  <si>
    <t>Deposit- Mid-Reign</t>
  </si>
  <si>
    <t>Gate Start Up *added to event deposit*</t>
  </si>
  <si>
    <t>Starting Balance Reign XXXVI- Monarch Clio Ninetails</t>
  </si>
  <si>
    <t>Deposit- Coronation XXXVI</t>
  </si>
  <si>
    <t>Transfer to RGK- Coronation</t>
  </si>
  <si>
    <t xml:space="preserve">Clio </t>
  </si>
  <si>
    <t>Misc dues/donations</t>
  </si>
  <si>
    <t>Deposit - B-day Bash</t>
  </si>
  <si>
    <t>Dollar Tourney $$$</t>
  </si>
  <si>
    <t>Auction Items- Tolken</t>
  </si>
  <si>
    <t>Transfer to RGK- B-day Bash</t>
  </si>
  <si>
    <t>April</t>
  </si>
  <si>
    <t>Withdrawl</t>
  </si>
  <si>
    <t>Startup for gate *note* this not redeposited</t>
  </si>
  <si>
    <t>Deposit for coronation Favors</t>
  </si>
  <si>
    <t>misc Lawyer Fees</t>
  </si>
  <si>
    <t>Balance for coronation Favors</t>
  </si>
  <si>
    <t>Uhaul 1 month plus late fee</t>
  </si>
  <si>
    <t>Current Balance</t>
  </si>
  <si>
    <t>Expected Expenditures below</t>
  </si>
  <si>
    <t>??</t>
  </si>
  <si>
    <t>Red Cross</t>
  </si>
  <si>
    <t>Starting Balance Reign XXXVII- Monarch Reine</t>
  </si>
  <si>
    <t>Uhaul 15 months plus late fee</t>
  </si>
  <si>
    <t>March</t>
  </si>
  <si>
    <t>Jun</t>
  </si>
  <si>
    <t>Kingdom of the Emerald Hills Account March 2006- Feb 2007</t>
  </si>
  <si>
    <t>Sep</t>
  </si>
  <si>
    <t>Deposit for Banner Wars Entertainment</t>
  </si>
  <si>
    <t>Wristbands</t>
  </si>
  <si>
    <t>Balance for Banner Wars</t>
  </si>
  <si>
    <t>Deposit- Banner Wars</t>
  </si>
  <si>
    <t>Accidental personal purchase</t>
  </si>
  <si>
    <t>Printing for event</t>
  </si>
  <si>
    <t>Sutra donation/Ad fundraiser.</t>
  </si>
  <si>
    <t>Repayment for Personal Purchase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</si>
</sst>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;[Red]&quot;$&quot;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right" wrapText="1"/>
    </xf>
    <xf numFmtId="4" fontId="0" fillId="3" borderId="1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right" wrapText="1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8" xfId="0" applyNumberForma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center"/>
    </xf>
    <xf numFmtId="4" fontId="0" fillId="2" borderId="6" xfId="0" applyNumberFormat="1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2" borderId="12" xfId="0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4" fontId="0" fillId="0" borderId="1" xfId="0" applyNumberForma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" fontId="1" fillId="0" borderId="13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4" fontId="0" fillId="3" borderId="0" xfId="0" applyNumberFormat="1" applyFill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2" borderId="0" xfId="0" applyNumberFormat="1" applyFill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C7">
      <selection activeCell="M27" sqref="M27"/>
    </sheetView>
  </sheetViews>
  <sheetFormatPr defaultColWidth="9.140625" defaultRowHeight="12.75"/>
  <cols>
    <col min="1" max="1" width="21.8515625" style="2" customWidth="1"/>
    <col min="2" max="14" width="9.140625" style="5" customWidth="1"/>
    <col min="15" max="15" width="23.00390625" style="5" customWidth="1"/>
  </cols>
  <sheetData>
    <row r="1" ht="20.25">
      <c r="A1" s="4" t="s">
        <v>79</v>
      </c>
    </row>
    <row r="2" spans="1:15" s="1" customFormat="1" ht="12.75">
      <c r="A2" s="3"/>
      <c r="B2" s="6" t="s">
        <v>77</v>
      </c>
      <c r="C2" s="6" t="s">
        <v>64</v>
      </c>
      <c r="D2" s="6" t="s">
        <v>9</v>
      </c>
      <c r="E2" s="6" t="s">
        <v>78</v>
      </c>
      <c r="F2" s="6" t="s">
        <v>11</v>
      </c>
      <c r="G2" s="6" t="s">
        <v>12</v>
      </c>
      <c r="H2" s="6" t="s">
        <v>2</v>
      </c>
      <c r="I2" s="6" t="s">
        <v>3</v>
      </c>
      <c r="J2" s="6" t="s">
        <v>4</v>
      </c>
      <c r="K2" s="6" t="s">
        <v>5</v>
      </c>
      <c r="L2" s="6" t="s">
        <v>6</v>
      </c>
      <c r="M2" s="6" t="s">
        <v>7</v>
      </c>
      <c r="N2" s="6" t="s">
        <v>13</v>
      </c>
      <c r="O2" s="6" t="s">
        <v>14</v>
      </c>
    </row>
    <row r="3" spans="1:15" ht="25.5" customHeight="1">
      <c r="A3" s="36" t="s">
        <v>0</v>
      </c>
      <c r="B3" s="8">
        <v>1932.12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12" t="s">
        <v>38</v>
      </c>
      <c r="B4" s="7"/>
      <c r="C4" s="7"/>
      <c r="D4" s="7">
        <v>175</v>
      </c>
      <c r="E4" s="7">
        <v>189.5</v>
      </c>
      <c r="F4" s="7"/>
      <c r="G4" s="7"/>
      <c r="H4" s="7">
        <v>200</v>
      </c>
      <c r="I4" s="7">
        <v>1900</v>
      </c>
      <c r="J4" s="7"/>
      <c r="K4">
        <v>86.77</v>
      </c>
      <c r="L4" s="7"/>
      <c r="M4" s="7"/>
      <c r="N4" s="7">
        <f aca="true" t="shared" si="0" ref="N4:N9">+SUM(B4:M4)</f>
        <v>2551.27</v>
      </c>
      <c r="O4" s="7"/>
    </row>
    <row r="5" spans="1:15" ht="25.5">
      <c r="A5" s="12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>
        <f t="shared" si="0"/>
        <v>0</v>
      </c>
      <c r="O5" s="7"/>
    </row>
    <row r="6" spans="1:15" ht="12.75">
      <c r="A6" s="12" t="s">
        <v>22</v>
      </c>
      <c r="B6" s="7"/>
      <c r="C6" s="7"/>
      <c r="D6" s="7"/>
      <c r="E6" s="7"/>
      <c r="F6" s="7">
        <v>269.15</v>
      </c>
      <c r="G6" s="7"/>
      <c r="H6" s="7"/>
      <c r="I6" s="7"/>
      <c r="J6" s="7"/>
      <c r="K6" s="7"/>
      <c r="L6" s="7"/>
      <c r="M6" s="7"/>
      <c r="N6" s="7">
        <f t="shared" si="0"/>
        <v>269.15</v>
      </c>
      <c r="O6" s="7"/>
    </row>
    <row r="7" spans="1:15" ht="12.75">
      <c r="A7" s="12" t="s">
        <v>34</v>
      </c>
      <c r="B7" s="7"/>
      <c r="C7" s="7"/>
      <c r="E7" s="7">
        <v>905</v>
      </c>
      <c r="F7" s="7"/>
      <c r="G7" s="7"/>
      <c r="H7" s="7"/>
      <c r="I7" s="7"/>
      <c r="K7" s="7"/>
      <c r="L7" s="7"/>
      <c r="M7" s="54">
        <v>1261.38</v>
      </c>
      <c r="N7" s="7">
        <f t="shared" si="0"/>
        <v>2166.38</v>
      </c>
      <c r="O7" s="7"/>
    </row>
    <row r="8" spans="1:15" ht="12.75">
      <c r="A8" s="12" t="s">
        <v>23</v>
      </c>
      <c r="B8" s="7"/>
      <c r="D8" s="7">
        <v>225</v>
      </c>
      <c r="E8" s="40"/>
      <c r="F8" s="7"/>
      <c r="G8" s="7"/>
      <c r="H8" s="7"/>
      <c r="J8" s="7"/>
      <c r="K8" s="40"/>
      <c r="L8" s="7"/>
      <c r="M8" s="7"/>
      <c r="N8" s="7">
        <f t="shared" si="0"/>
        <v>225</v>
      </c>
      <c r="O8" s="7"/>
    </row>
    <row r="9" spans="1:15" ht="12.75">
      <c r="A9" s="12" t="s">
        <v>40</v>
      </c>
      <c r="B9" s="7">
        <v>40</v>
      </c>
      <c r="C9" s="7"/>
      <c r="D9" s="7">
        <v>150</v>
      </c>
      <c r="E9" s="7"/>
      <c r="F9" s="7"/>
      <c r="G9" s="7"/>
      <c r="H9" s="7"/>
      <c r="I9" s="7"/>
      <c r="J9" s="7"/>
      <c r="K9" s="7"/>
      <c r="L9" s="7"/>
      <c r="M9" s="7"/>
      <c r="N9" s="7">
        <f t="shared" si="0"/>
        <v>190</v>
      </c>
      <c r="O9" s="7"/>
    </row>
    <row r="10" spans="1:15" ht="12.75">
      <c r="A10" s="12" t="s">
        <v>37</v>
      </c>
      <c r="B10" s="7"/>
      <c r="C10" s="7"/>
      <c r="D10" s="7"/>
      <c r="E10" s="7"/>
      <c r="F10" s="7"/>
      <c r="G10" s="7"/>
      <c r="H10" s="7"/>
      <c r="I10" s="7">
        <v>40.45</v>
      </c>
      <c r="J10"/>
      <c r="K10" s="7"/>
      <c r="L10" s="7"/>
      <c r="M10" s="7"/>
      <c r="N10" s="7">
        <f>+SUM(B10:M10)</f>
        <v>40.45</v>
      </c>
      <c r="O10" s="7"/>
    </row>
    <row r="11" spans="1:15" ht="13.5" thickBot="1">
      <c r="A11" s="12" t="s">
        <v>15</v>
      </c>
      <c r="B11" s="7"/>
      <c r="C11" s="7"/>
      <c r="D11" s="7"/>
      <c r="E11" s="7"/>
      <c r="F11" s="7"/>
      <c r="G11" s="7"/>
      <c r="H11" s="7"/>
      <c r="I11" s="7"/>
      <c r="J11"/>
      <c r="K11" s="7"/>
      <c r="L11" s="7"/>
      <c r="M11" s="7"/>
      <c r="N11" s="7">
        <f>+SUM(B11:M11)</f>
        <v>0</v>
      </c>
      <c r="O11" s="16"/>
    </row>
    <row r="12" spans="1:15" s="11" customFormat="1" ht="13.5" thickBot="1">
      <c r="A12" s="35" t="s">
        <v>31</v>
      </c>
      <c r="B12" s="10">
        <f aca="true" t="shared" si="1" ref="B12:M12">SUM(B4:B11)</f>
        <v>40</v>
      </c>
      <c r="C12" s="10">
        <f>SUM(C4:C11)</f>
        <v>0</v>
      </c>
      <c r="D12" s="10">
        <f>SUM(D4:D11)</f>
        <v>550</v>
      </c>
      <c r="E12" s="10">
        <f t="shared" si="1"/>
        <v>1094.5</v>
      </c>
      <c r="F12" s="10">
        <f t="shared" si="1"/>
        <v>269.15</v>
      </c>
      <c r="G12" s="10">
        <f t="shared" si="1"/>
        <v>0</v>
      </c>
      <c r="H12" s="10">
        <f t="shared" si="1"/>
        <v>200</v>
      </c>
      <c r="I12" s="10">
        <f>SUM(I4:I11)</f>
        <v>1940.45</v>
      </c>
      <c r="J12" s="10">
        <f t="shared" si="1"/>
        <v>0</v>
      </c>
      <c r="K12" s="10">
        <f t="shared" si="1"/>
        <v>86.77</v>
      </c>
      <c r="L12" s="10">
        <f t="shared" si="1"/>
        <v>0</v>
      </c>
      <c r="M12" s="21">
        <f t="shared" si="1"/>
        <v>1261.38</v>
      </c>
      <c r="N12" s="17">
        <f>SUM(N4:N11)</f>
        <v>5442.25</v>
      </c>
      <c r="O12" s="18" t="s">
        <v>24</v>
      </c>
    </row>
    <row r="13" spans="1:15" ht="27" customHeight="1">
      <c r="A13" s="36" t="s">
        <v>16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  <c r="O13" s="8"/>
    </row>
    <row r="14" spans="1:15" ht="12.75">
      <c r="A14" s="12" t="s">
        <v>17</v>
      </c>
      <c r="B14" s="7"/>
      <c r="C14" s="7"/>
      <c r="D14" s="7"/>
      <c r="E14" s="13">
        <v>1355</v>
      </c>
      <c r="F14" s="7"/>
      <c r="G14" s="7"/>
      <c r="H14" s="7"/>
      <c r="I14" s="7"/>
      <c r="J14" s="7"/>
      <c r="K14" s="13">
        <v>1400</v>
      </c>
      <c r="L14" s="7"/>
      <c r="M14" s="7"/>
      <c r="N14" s="7">
        <f>+SUM(B14:M14)</f>
        <v>2755</v>
      </c>
      <c r="O14" s="7"/>
    </row>
    <row r="15" spans="1:15" ht="12.75">
      <c r="A15" s="12" t="s">
        <v>18</v>
      </c>
      <c r="B15" s="40"/>
      <c r="C15" s="41">
        <v>1046</v>
      </c>
      <c r="D15" s="7"/>
      <c r="E15" s="40"/>
      <c r="F15" s="44"/>
      <c r="G15" s="7"/>
      <c r="H15" s="50">
        <v>1170</v>
      </c>
      <c r="I15" s="44"/>
      <c r="J15" s="7"/>
      <c r="K15" s="40"/>
      <c r="L15" s="44"/>
      <c r="M15" s="7"/>
      <c r="N15" s="7">
        <f>+SUM(B15:M15)</f>
        <v>2216</v>
      </c>
      <c r="O15" s="7"/>
    </row>
    <row r="16" spans="1:15" ht="12.75">
      <c r="A16" s="12" t="s">
        <v>36</v>
      </c>
      <c r="B16" s="13">
        <v>390</v>
      </c>
      <c r="C16" s="7"/>
      <c r="D16" s="7"/>
      <c r="E16" s="40"/>
      <c r="F16" s="7"/>
      <c r="G16" s="7"/>
      <c r="H16" s="40"/>
      <c r="I16" s="7"/>
      <c r="J16" s="7"/>
      <c r="K16" s="40"/>
      <c r="L16" s="7"/>
      <c r="M16" s="7"/>
      <c r="N16" s="7">
        <f>+SUM(B16:M16)</f>
        <v>390</v>
      </c>
      <c r="O16" s="16"/>
    </row>
    <row r="17" spans="1:15" ht="13.5" thickBot="1">
      <c r="A17" s="12" t="s">
        <v>19</v>
      </c>
      <c r="B17" s="7"/>
      <c r="C17" s="7"/>
      <c r="D17" s="7"/>
      <c r="E17" s="7"/>
      <c r="F17" s="7"/>
      <c r="G17" s="7"/>
      <c r="I17" s="50">
        <v>5731</v>
      </c>
      <c r="J17" s="7"/>
      <c r="K17" s="7"/>
      <c r="L17" s="7"/>
      <c r="M17" s="7"/>
      <c r="N17" s="16">
        <f>+SUM(B17:M17)</f>
        <v>5731</v>
      </c>
      <c r="O17" s="16"/>
    </row>
    <row r="18" spans="1:15" s="11" customFormat="1" ht="13.5" thickBot="1">
      <c r="A18" s="35" t="s">
        <v>32</v>
      </c>
      <c r="B18" s="10">
        <f aca="true" t="shared" si="2" ref="B18:N18">SUM(B14:B17)</f>
        <v>390</v>
      </c>
      <c r="C18" s="10">
        <f>SUM(C14:C17)</f>
        <v>1046</v>
      </c>
      <c r="D18" s="10">
        <v>0</v>
      </c>
      <c r="E18" s="10">
        <f t="shared" si="2"/>
        <v>1355</v>
      </c>
      <c r="F18" s="10">
        <f t="shared" si="2"/>
        <v>0</v>
      </c>
      <c r="G18" s="10">
        <f t="shared" si="2"/>
        <v>0</v>
      </c>
      <c r="H18" s="10">
        <f>SUM(H14:H16)</f>
        <v>1170</v>
      </c>
      <c r="I18" s="10">
        <f>SUM(I14:I17)</f>
        <v>5731</v>
      </c>
      <c r="J18" s="10">
        <f t="shared" si="2"/>
        <v>0</v>
      </c>
      <c r="K18" s="10">
        <f t="shared" si="2"/>
        <v>1400</v>
      </c>
      <c r="L18" s="10">
        <f t="shared" si="2"/>
        <v>0</v>
      </c>
      <c r="M18" s="21">
        <f t="shared" si="2"/>
        <v>0</v>
      </c>
      <c r="N18" s="17">
        <f t="shared" si="2"/>
        <v>11092</v>
      </c>
      <c r="O18" s="18" t="s">
        <v>25</v>
      </c>
    </row>
    <row r="19" spans="1:15" ht="54" customHeight="1" thickBot="1">
      <c r="A19" s="36" t="s">
        <v>39</v>
      </c>
      <c r="B19" s="7">
        <v>195</v>
      </c>
      <c r="C19" s="7"/>
      <c r="D19" s="7"/>
      <c r="E19" s="7">
        <v>677.5</v>
      </c>
      <c r="F19" s="7"/>
      <c r="G19" s="7"/>
      <c r="H19" s="7">
        <v>585</v>
      </c>
      <c r="I19" s="7">
        <v>2865.5</v>
      </c>
      <c r="J19" s="7"/>
      <c r="K19" s="7">
        <v>720</v>
      </c>
      <c r="L19" s="7"/>
      <c r="M19" s="7"/>
      <c r="N19" s="19">
        <f>SUM(B19:M19)</f>
        <v>5043</v>
      </c>
      <c r="O19" s="19"/>
    </row>
    <row r="20" spans="1:15" s="11" customFormat="1" ht="13.5" thickBot="1">
      <c r="A20" s="35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1"/>
      <c r="N20" s="17">
        <f>N19+0</f>
        <v>5043</v>
      </c>
      <c r="O20" s="18" t="s">
        <v>20</v>
      </c>
    </row>
    <row r="21" spans="1:15" ht="27.75" customHeight="1">
      <c r="A21" s="36" t="s">
        <v>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>
        <f>SUM(B21:M21)</f>
        <v>0</v>
      </c>
      <c r="O21" s="8"/>
    </row>
    <row r="22" spans="1:15" ht="15.75" customHeight="1">
      <c r="A22" s="3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6">
        <f>+SUM(B22:J22)</f>
        <v>0</v>
      </c>
      <c r="O22" s="19"/>
    </row>
    <row r="23" spans="1:15" ht="13.5" thickBot="1">
      <c r="A23" s="1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6">
        <f>+SUM(B23:J23)</f>
        <v>0</v>
      </c>
      <c r="O23" s="16"/>
    </row>
    <row r="24" spans="1:15" s="11" customFormat="1" ht="13.5" thickBot="1">
      <c r="A24" s="35" t="s">
        <v>33</v>
      </c>
      <c r="B24" s="14">
        <f>SUM(B21:B23)</f>
        <v>0</v>
      </c>
      <c r="C24" s="14">
        <v>0</v>
      </c>
      <c r="D24" s="14">
        <f aca="true" t="shared" si="3" ref="D24:M24">SUM(D21:D23)</f>
        <v>0</v>
      </c>
      <c r="E24" s="14">
        <f t="shared" si="3"/>
        <v>0</v>
      </c>
      <c r="F24" s="14">
        <f t="shared" si="3"/>
        <v>0</v>
      </c>
      <c r="G24" s="14">
        <f t="shared" si="3"/>
        <v>0</v>
      </c>
      <c r="H24" s="14">
        <f t="shared" si="3"/>
        <v>0</v>
      </c>
      <c r="I24" s="14">
        <f>SUM(I21:I23)</f>
        <v>0</v>
      </c>
      <c r="J24" s="14">
        <f>SUM(J21:J23)</f>
        <v>0</v>
      </c>
      <c r="K24" s="14">
        <f>SUM(K21:K23)</f>
        <v>0</v>
      </c>
      <c r="L24" s="14">
        <f>SUM(L21:L23)</f>
        <v>0</v>
      </c>
      <c r="M24" s="15">
        <f t="shared" si="3"/>
        <v>0</v>
      </c>
      <c r="N24" s="17">
        <f>SUM(N21:N23)</f>
        <v>0</v>
      </c>
      <c r="O24" s="18" t="s">
        <v>26</v>
      </c>
    </row>
    <row r="25" spans="1:15" s="27" customFormat="1" ht="13.5" thickBo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28"/>
      <c r="O25" s="29"/>
    </row>
    <row r="26" spans="1:16" s="34" customFormat="1" ht="13.5" thickBot="1">
      <c r="A26" s="38" t="s">
        <v>27</v>
      </c>
      <c r="B26" s="30">
        <v>153</v>
      </c>
      <c r="C26" s="30">
        <v>6</v>
      </c>
      <c r="D26" s="30"/>
      <c r="E26" s="30"/>
      <c r="F26" s="30">
        <v>20</v>
      </c>
      <c r="G26" s="31"/>
      <c r="H26" s="30"/>
      <c r="I26" s="30"/>
      <c r="J26" s="30">
        <v>15.13</v>
      </c>
      <c r="K26" s="30">
        <v>160</v>
      </c>
      <c r="L26" s="30">
        <v>20.61</v>
      </c>
      <c r="M26" s="31">
        <v>20</v>
      </c>
      <c r="N26" s="32">
        <f>SUM(B26:M26)</f>
        <v>394.74</v>
      </c>
      <c r="O26" s="18" t="s">
        <v>30</v>
      </c>
      <c r="P26" s="33"/>
    </row>
    <row r="27" spans="1:15" s="23" customFormat="1" ht="13.5" thickBot="1">
      <c r="A27" s="22"/>
      <c r="B27" s="8"/>
      <c r="C27" s="8"/>
      <c r="D27" s="8"/>
      <c r="E27" s="8"/>
      <c r="F27" s="8"/>
      <c r="G27" s="8"/>
      <c r="H27" s="8"/>
      <c r="I27" s="8"/>
      <c r="J27" s="9"/>
      <c r="K27" s="8"/>
      <c r="L27" s="8"/>
      <c r="M27" s="7"/>
      <c r="N27" s="19"/>
      <c r="O27" s="19" t="s">
        <v>29</v>
      </c>
    </row>
    <row r="28" spans="1:15" ht="23.25" customHeight="1" thickBot="1" thickTop="1">
      <c r="A28" s="39" t="s">
        <v>35</v>
      </c>
      <c r="B28" s="8">
        <f>B3-B12+B18-B19-B24+B26</f>
        <v>2240.12</v>
      </c>
      <c r="C28" s="8">
        <f>B28-C12+C18-C19-C24+C26</f>
        <v>3292.12</v>
      </c>
      <c r="D28" s="8">
        <f aca="true" t="shared" si="4" ref="D28:M28">C28-D12+D18-D19-D24+D26</f>
        <v>2742.12</v>
      </c>
      <c r="E28" s="8">
        <f t="shared" si="4"/>
        <v>2325.12</v>
      </c>
      <c r="F28" s="8">
        <f t="shared" si="4"/>
        <v>2075.97</v>
      </c>
      <c r="G28" s="8">
        <f t="shared" si="4"/>
        <v>2075.97</v>
      </c>
      <c r="H28" s="8">
        <f t="shared" si="4"/>
        <v>2460.97</v>
      </c>
      <c r="I28" s="8">
        <f t="shared" si="4"/>
        <v>3386.0199999999995</v>
      </c>
      <c r="J28" s="8">
        <f t="shared" si="4"/>
        <v>3401.1499999999996</v>
      </c>
      <c r="K28" s="8">
        <f t="shared" si="4"/>
        <v>4154.379999999999</v>
      </c>
      <c r="L28" s="8">
        <f t="shared" si="4"/>
        <v>4174.989999999999</v>
      </c>
      <c r="M28" s="8">
        <f t="shared" si="4"/>
        <v>2933.6099999999988</v>
      </c>
      <c r="N28" s="43">
        <f>B3-N12+N18-N20-N24+N26</f>
        <v>2933.6099999999997</v>
      </c>
      <c r="O28" s="20" t="s">
        <v>28</v>
      </c>
    </row>
    <row r="29" ht="13.5" thickTop="1"/>
    <row r="30" ht="23.25">
      <c r="A30" s="42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workbookViewId="0" topLeftCell="A1">
      <selection activeCell="A44" sqref="A44:IV44"/>
    </sheetView>
  </sheetViews>
  <sheetFormatPr defaultColWidth="9.140625" defaultRowHeight="12.75"/>
  <cols>
    <col min="3" max="3" width="5.7109375" style="0" bestFit="1" customWidth="1"/>
    <col min="4" max="4" width="37.00390625" style="0" bestFit="1" customWidth="1"/>
  </cols>
  <sheetData>
    <row r="1" spans="1:7" ht="12.75">
      <c r="A1" s="1" t="s">
        <v>41</v>
      </c>
      <c r="B1" s="1" t="s">
        <v>42</v>
      </c>
      <c r="C1" s="1" t="s">
        <v>43</v>
      </c>
      <c r="D1" s="1" t="s">
        <v>44</v>
      </c>
      <c r="E1" s="45" t="s">
        <v>45</v>
      </c>
      <c r="F1" s="45" t="s">
        <v>46</v>
      </c>
      <c r="G1" s="45" t="s">
        <v>47</v>
      </c>
    </row>
    <row r="2" spans="2:7" ht="12.75">
      <c r="B2" s="1" t="s">
        <v>55</v>
      </c>
      <c r="E2" s="46"/>
      <c r="F2" s="46"/>
      <c r="G2" s="45">
        <v>780.62</v>
      </c>
    </row>
    <row r="3" spans="1:7" ht="12.75">
      <c r="A3" t="s">
        <v>5</v>
      </c>
      <c r="C3" t="s">
        <v>48</v>
      </c>
      <c r="D3" t="s">
        <v>27</v>
      </c>
      <c r="E3" s="46"/>
      <c r="F3" s="46">
        <v>415</v>
      </c>
      <c r="G3" s="47">
        <f>G2-E3+F3</f>
        <v>1195.62</v>
      </c>
    </row>
    <row r="4" spans="1:7" ht="12.75">
      <c r="A4" t="s">
        <v>5</v>
      </c>
      <c r="B4" t="s">
        <v>46</v>
      </c>
      <c r="C4" t="s">
        <v>48</v>
      </c>
      <c r="D4" t="s">
        <v>56</v>
      </c>
      <c r="E4" s="46"/>
      <c r="F4" s="46">
        <v>1205</v>
      </c>
      <c r="G4" s="47">
        <f>G3-E4+F4</f>
        <v>2400.62</v>
      </c>
    </row>
    <row r="5" spans="1:7" ht="12.75">
      <c r="A5" t="s">
        <v>5</v>
      </c>
      <c r="B5" t="s">
        <v>50</v>
      </c>
      <c r="C5" t="s">
        <v>48</v>
      </c>
      <c r="D5" t="s">
        <v>57</v>
      </c>
      <c r="E5" s="46">
        <v>527.5</v>
      </c>
      <c r="F5" s="46"/>
      <c r="G5" s="47">
        <f>G4-E5+F5</f>
        <v>1873.12</v>
      </c>
    </row>
    <row r="6" spans="1:7" ht="12.75">
      <c r="A6" t="s">
        <v>7</v>
      </c>
      <c r="B6" t="s">
        <v>46</v>
      </c>
      <c r="C6" t="s">
        <v>58</v>
      </c>
      <c r="D6" t="s">
        <v>59</v>
      </c>
      <c r="E6" s="46"/>
      <c r="F6" s="46">
        <v>20</v>
      </c>
      <c r="G6" s="47">
        <f>G5-E6+F6</f>
        <v>1893.12</v>
      </c>
    </row>
    <row r="7" spans="1:7" ht="12.75">
      <c r="A7" t="s">
        <v>7</v>
      </c>
      <c r="B7" t="s">
        <v>46</v>
      </c>
      <c r="C7" t="s">
        <v>58</v>
      </c>
      <c r="D7" t="s">
        <v>59</v>
      </c>
      <c r="E7" s="46"/>
      <c r="F7" s="46">
        <v>39</v>
      </c>
      <c r="G7" s="47">
        <f>G6-E7+F7</f>
        <v>1932.12</v>
      </c>
    </row>
    <row r="8" spans="1:7" ht="12.75">
      <c r="A8" t="s">
        <v>8</v>
      </c>
      <c r="B8" t="s">
        <v>52</v>
      </c>
      <c r="C8" t="s">
        <v>58</v>
      </c>
      <c r="D8" s="48" t="s">
        <v>54</v>
      </c>
      <c r="E8" s="46">
        <v>40</v>
      </c>
      <c r="F8" s="46"/>
      <c r="G8" s="47">
        <f aca="true" t="shared" si="0" ref="G8:G58">G7-E8+F8</f>
        <v>1892.12</v>
      </c>
    </row>
    <row r="9" spans="1:7" ht="12.75">
      <c r="A9" t="s">
        <v>8</v>
      </c>
      <c r="B9" t="s">
        <v>46</v>
      </c>
      <c r="C9" t="s">
        <v>48</v>
      </c>
      <c r="D9" t="s">
        <v>60</v>
      </c>
      <c r="E9" s="46"/>
      <c r="F9" s="46">
        <v>390</v>
      </c>
      <c r="G9" s="47">
        <f t="shared" si="0"/>
        <v>2282.12</v>
      </c>
    </row>
    <row r="10" spans="1:7" ht="12.75">
      <c r="A10" t="s">
        <v>8</v>
      </c>
      <c r="B10" t="s">
        <v>46</v>
      </c>
      <c r="C10" t="s">
        <v>48</v>
      </c>
      <c r="D10" t="s">
        <v>61</v>
      </c>
      <c r="E10" s="46"/>
      <c r="F10" s="46">
        <v>20</v>
      </c>
      <c r="G10" s="47">
        <f t="shared" si="0"/>
        <v>2302.12</v>
      </c>
    </row>
    <row r="11" spans="1:7" ht="12.75">
      <c r="A11" t="s">
        <v>8</v>
      </c>
      <c r="B11" t="s">
        <v>46</v>
      </c>
      <c r="C11" t="s">
        <v>48</v>
      </c>
      <c r="D11" t="s">
        <v>62</v>
      </c>
      <c r="E11" s="46"/>
      <c r="F11" s="46">
        <v>100</v>
      </c>
      <c r="G11" s="47">
        <f t="shared" si="0"/>
        <v>2402.12</v>
      </c>
    </row>
    <row r="12" spans="1:7" ht="12.75">
      <c r="A12" t="s">
        <v>8</v>
      </c>
      <c r="B12" t="s">
        <v>50</v>
      </c>
      <c r="C12" t="s">
        <v>48</v>
      </c>
      <c r="D12" t="s">
        <v>63</v>
      </c>
      <c r="E12" s="46">
        <v>195</v>
      </c>
      <c r="F12" s="46"/>
      <c r="G12" s="47">
        <f t="shared" si="0"/>
        <v>2207.12</v>
      </c>
    </row>
    <row r="13" spans="1:7" ht="12.75">
      <c r="A13" t="s">
        <v>8</v>
      </c>
      <c r="B13" t="s">
        <v>46</v>
      </c>
      <c r="C13" t="s">
        <v>48</v>
      </c>
      <c r="D13" t="s">
        <v>61</v>
      </c>
      <c r="E13" s="46"/>
      <c r="F13" s="46">
        <v>33</v>
      </c>
      <c r="G13" s="47">
        <f t="shared" si="0"/>
        <v>2240.12</v>
      </c>
    </row>
    <row r="14" spans="1:7" ht="12.75">
      <c r="A14" t="s">
        <v>64</v>
      </c>
      <c r="B14" t="s">
        <v>46</v>
      </c>
      <c r="C14" t="s">
        <v>51</v>
      </c>
      <c r="D14" t="s">
        <v>53</v>
      </c>
      <c r="E14" s="46"/>
      <c r="F14" s="46">
        <v>1046</v>
      </c>
      <c r="G14" s="47">
        <f t="shared" si="0"/>
        <v>3286.12</v>
      </c>
    </row>
    <row r="15" spans="1:7" ht="12.75">
      <c r="A15" t="s">
        <v>64</v>
      </c>
      <c r="B15" t="s">
        <v>46</v>
      </c>
      <c r="C15" t="s">
        <v>51</v>
      </c>
      <c r="D15" t="s">
        <v>59</v>
      </c>
      <c r="E15" s="46"/>
      <c r="F15" s="46">
        <v>6</v>
      </c>
      <c r="G15" s="47">
        <f t="shared" si="0"/>
        <v>3292.12</v>
      </c>
    </row>
    <row r="16" spans="1:7" ht="12.75">
      <c r="A16" t="s">
        <v>9</v>
      </c>
      <c r="B16" t="s">
        <v>65</v>
      </c>
      <c r="C16" t="s">
        <v>51</v>
      </c>
      <c r="D16" t="s">
        <v>66</v>
      </c>
      <c r="E16" s="46">
        <v>150</v>
      </c>
      <c r="F16" s="46"/>
      <c r="G16" s="47">
        <f t="shared" si="0"/>
        <v>3142.12</v>
      </c>
    </row>
    <row r="17" spans="1:7" ht="12.75">
      <c r="A17" t="s">
        <v>9</v>
      </c>
      <c r="B17">
        <v>1121</v>
      </c>
      <c r="C17" t="s">
        <v>58</v>
      </c>
      <c r="D17" t="s">
        <v>67</v>
      </c>
      <c r="E17" s="46">
        <v>175</v>
      </c>
      <c r="F17" s="46"/>
      <c r="G17" s="47">
        <f t="shared" si="0"/>
        <v>2967.12</v>
      </c>
    </row>
    <row r="18" spans="1:7" ht="12.75">
      <c r="A18" t="s">
        <v>9</v>
      </c>
      <c r="B18">
        <v>1122</v>
      </c>
      <c r="C18" t="s">
        <v>51</v>
      </c>
      <c r="D18" t="s">
        <v>68</v>
      </c>
      <c r="E18" s="46">
        <v>225</v>
      </c>
      <c r="F18" s="46"/>
      <c r="G18" s="47">
        <f t="shared" si="0"/>
        <v>2742.12</v>
      </c>
    </row>
    <row r="19" spans="1:7" ht="12.75">
      <c r="A19" t="s">
        <v>10</v>
      </c>
      <c r="B19">
        <v>1123</v>
      </c>
      <c r="C19" t="s">
        <v>51</v>
      </c>
      <c r="D19" t="s">
        <v>34</v>
      </c>
      <c r="E19" s="46">
        <v>905</v>
      </c>
      <c r="F19" s="46"/>
      <c r="G19" s="47">
        <f t="shared" si="0"/>
        <v>1837.12</v>
      </c>
    </row>
    <row r="20" spans="1:7" ht="12.75">
      <c r="A20" t="s">
        <v>10</v>
      </c>
      <c r="B20">
        <v>1124</v>
      </c>
      <c r="C20" t="s">
        <v>58</v>
      </c>
      <c r="D20" t="s">
        <v>69</v>
      </c>
      <c r="E20" s="46">
        <v>189.5</v>
      </c>
      <c r="F20" s="46"/>
      <c r="G20" s="47">
        <f t="shared" si="0"/>
        <v>1647.62</v>
      </c>
    </row>
    <row r="21" spans="2:7" ht="12.75">
      <c r="B21" s="1" t="s">
        <v>75</v>
      </c>
      <c r="E21" s="46"/>
      <c r="F21" s="46"/>
      <c r="G21" s="47">
        <f t="shared" si="0"/>
        <v>1647.62</v>
      </c>
    </row>
    <row r="22" spans="1:7" ht="12.75">
      <c r="A22" t="s">
        <v>11</v>
      </c>
      <c r="B22">
        <v>1125</v>
      </c>
      <c r="C22" t="s">
        <v>51</v>
      </c>
      <c r="D22" t="s">
        <v>70</v>
      </c>
      <c r="E22" s="46">
        <v>29.95</v>
      </c>
      <c r="F22" s="46"/>
      <c r="G22" s="47">
        <f t="shared" si="0"/>
        <v>1617.6699999999998</v>
      </c>
    </row>
    <row r="23" spans="1:7" ht="12.75">
      <c r="A23" t="s">
        <v>11</v>
      </c>
      <c r="B23" t="s">
        <v>46</v>
      </c>
      <c r="C23" t="s">
        <v>51</v>
      </c>
      <c r="D23" t="s">
        <v>49</v>
      </c>
      <c r="E23" s="46"/>
      <c r="F23" s="46">
        <v>677.5</v>
      </c>
      <c r="G23" s="47">
        <f t="shared" si="0"/>
        <v>2295.17</v>
      </c>
    </row>
    <row r="24" spans="1:7" ht="12.75">
      <c r="A24" t="s">
        <v>11</v>
      </c>
      <c r="B24" t="s">
        <v>46</v>
      </c>
      <c r="C24" t="s">
        <v>51</v>
      </c>
      <c r="D24" t="s">
        <v>59</v>
      </c>
      <c r="E24" s="46"/>
      <c r="F24" s="46">
        <v>20</v>
      </c>
      <c r="G24" s="47">
        <f t="shared" si="0"/>
        <v>2315.17</v>
      </c>
    </row>
    <row r="25" spans="1:7" ht="12.75">
      <c r="A25" t="s">
        <v>11</v>
      </c>
      <c r="B25" t="s">
        <v>52</v>
      </c>
      <c r="C25" t="s">
        <v>51</v>
      </c>
      <c r="D25" t="s">
        <v>76</v>
      </c>
      <c r="E25" s="46">
        <v>239.2</v>
      </c>
      <c r="F25" s="46"/>
      <c r="G25" s="47">
        <f t="shared" si="0"/>
        <v>2075.9700000000003</v>
      </c>
    </row>
    <row r="26" spans="1:7" ht="12.75">
      <c r="A26" t="s">
        <v>80</v>
      </c>
      <c r="B26" t="s">
        <v>46</v>
      </c>
      <c r="C26" t="s">
        <v>51</v>
      </c>
      <c r="D26" t="s">
        <v>53</v>
      </c>
      <c r="E26" s="51"/>
      <c r="F26" s="51">
        <v>1170</v>
      </c>
      <c r="G26" s="47">
        <f t="shared" si="0"/>
        <v>3245.9700000000003</v>
      </c>
    </row>
    <row r="27" spans="1:7" ht="12.75">
      <c r="A27" t="s">
        <v>80</v>
      </c>
      <c r="B27" t="s">
        <v>50</v>
      </c>
      <c r="C27" t="s">
        <v>51</v>
      </c>
      <c r="D27" t="s">
        <v>20</v>
      </c>
      <c r="E27" s="51">
        <v>585</v>
      </c>
      <c r="F27" s="51"/>
      <c r="G27" s="47">
        <f t="shared" si="0"/>
        <v>2660.9700000000003</v>
      </c>
    </row>
    <row r="28" spans="1:7" ht="12.75">
      <c r="A28" t="s">
        <v>80</v>
      </c>
      <c r="B28">
        <v>1126</v>
      </c>
      <c r="C28" t="s">
        <v>51</v>
      </c>
      <c r="D28" s="27" t="s">
        <v>81</v>
      </c>
      <c r="E28" s="52">
        <v>200</v>
      </c>
      <c r="F28" s="51"/>
      <c r="G28" s="47">
        <f t="shared" si="0"/>
        <v>2460.9700000000003</v>
      </c>
    </row>
    <row r="29" spans="1:7" ht="12.75">
      <c r="A29" t="s">
        <v>3</v>
      </c>
      <c r="B29">
        <v>1127</v>
      </c>
      <c r="C29" t="s">
        <v>48</v>
      </c>
      <c r="D29" s="27" t="s">
        <v>82</v>
      </c>
      <c r="E29" s="51">
        <v>40.45</v>
      </c>
      <c r="F29" s="51"/>
      <c r="G29" s="47">
        <f t="shared" si="0"/>
        <v>2420.5200000000004</v>
      </c>
    </row>
    <row r="30" spans="1:7" ht="12.75">
      <c r="A30" t="s">
        <v>3</v>
      </c>
      <c r="B30">
        <v>1128</v>
      </c>
      <c r="C30" t="s">
        <v>51</v>
      </c>
      <c r="D30" s="27" t="s">
        <v>83</v>
      </c>
      <c r="E30" s="51">
        <v>1900</v>
      </c>
      <c r="F30" s="51"/>
      <c r="G30" s="47">
        <f t="shared" si="0"/>
        <v>520.5200000000004</v>
      </c>
    </row>
    <row r="31" spans="1:7" ht="12.75">
      <c r="A31" t="s">
        <v>3</v>
      </c>
      <c r="B31" t="s">
        <v>46</v>
      </c>
      <c r="C31" t="s">
        <v>51</v>
      </c>
      <c r="D31" s="27" t="s">
        <v>84</v>
      </c>
      <c r="E31" s="51"/>
      <c r="F31" s="51">
        <v>5731</v>
      </c>
      <c r="G31" s="47">
        <f t="shared" si="0"/>
        <v>6251.52</v>
      </c>
    </row>
    <row r="32" spans="1:7" ht="12.75">
      <c r="A32" t="s">
        <v>3</v>
      </c>
      <c r="B32" t="s">
        <v>50</v>
      </c>
      <c r="C32" t="s">
        <v>51</v>
      </c>
      <c r="D32" t="s">
        <v>20</v>
      </c>
      <c r="E32" s="51">
        <v>2865.5</v>
      </c>
      <c r="F32" s="51"/>
      <c r="G32" s="47">
        <f t="shared" si="0"/>
        <v>3386.0200000000004</v>
      </c>
    </row>
    <row r="33" spans="1:7" ht="12.75">
      <c r="A33" t="s">
        <v>4</v>
      </c>
      <c r="B33" t="s">
        <v>46</v>
      </c>
      <c r="C33" t="s">
        <v>51</v>
      </c>
      <c r="D33" t="s">
        <v>59</v>
      </c>
      <c r="E33" s="51"/>
      <c r="F33" s="51">
        <v>15.13</v>
      </c>
      <c r="G33" s="47">
        <f t="shared" si="0"/>
        <v>3401.1500000000005</v>
      </c>
    </row>
    <row r="34" spans="1:7" ht="12.75">
      <c r="A34" t="s">
        <v>4</v>
      </c>
      <c r="B34" t="s">
        <v>52</v>
      </c>
      <c r="C34" t="s">
        <v>51</v>
      </c>
      <c r="D34" t="s">
        <v>85</v>
      </c>
      <c r="E34" s="51">
        <v>39.44</v>
      </c>
      <c r="F34" s="51"/>
      <c r="G34" s="47">
        <f t="shared" si="0"/>
        <v>3361.7100000000005</v>
      </c>
    </row>
    <row r="35" spans="1:7" ht="12.75">
      <c r="A35" t="s">
        <v>5</v>
      </c>
      <c r="B35">
        <v>1129</v>
      </c>
      <c r="C35" t="s">
        <v>51</v>
      </c>
      <c r="D35" t="s">
        <v>86</v>
      </c>
      <c r="E35" s="51">
        <v>86.77</v>
      </c>
      <c r="F35" s="51"/>
      <c r="G35" s="47">
        <f t="shared" si="0"/>
        <v>3274.9400000000005</v>
      </c>
    </row>
    <row r="36" spans="1:7" ht="12.75">
      <c r="A36" t="s">
        <v>5</v>
      </c>
      <c r="B36" t="s">
        <v>46</v>
      </c>
      <c r="C36" t="s">
        <v>51</v>
      </c>
      <c r="D36" t="s">
        <v>49</v>
      </c>
      <c r="E36" s="51"/>
      <c r="F36" s="51">
        <v>1400</v>
      </c>
      <c r="G36" s="47">
        <f t="shared" si="0"/>
        <v>4674.9400000000005</v>
      </c>
    </row>
    <row r="37" spans="1:7" ht="12.75">
      <c r="A37" t="s">
        <v>5</v>
      </c>
      <c r="B37" t="s">
        <v>50</v>
      </c>
      <c r="C37" t="s">
        <v>51</v>
      </c>
      <c r="D37" t="s">
        <v>20</v>
      </c>
      <c r="E37" s="51">
        <v>720</v>
      </c>
      <c r="F37" s="51"/>
      <c r="G37" s="47">
        <f t="shared" si="0"/>
        <v>3954.9400000000005</v>
      </c>
    </row>
    <row r="38" spans="1:7" ht="12.75">
      <c r="A38" t="s">
        <v>5</v>
      </c>
      <c r="B38" t="s">
        <v>46</v>
      </c>
      <c r="C38" t="s">
        <v>51</v>
      </c>
      <c r="D38" t="s">
        <v>87</v>
      </c>
      <c r="E38" s="51"/>
      <c r="F38" s="51">
        <v>125</v>
      </c>
      <c r="G38" s="47">
        <f t="shared" si="0"/>
        <v>4079.9400000000005</v>
      </c>
    </row>
    <row r="39" spans="1:7" ht="12.75">
      <c r="A39" t="s">
        <v>5</v>
      </c>
      <c r="B39" t="s">
        <v>46</v>
      </c>
      <c r="C39" t="s">
        <v>51</v>
      </c>
      <c r="D39" t="s">
        <v>59</v>
      </c>
      <c r="E39" s="51"/>
      <c r="F39" s="51">
        <v>35</v>
      </c>
      <c r="G39" s="47">
        <f t="shared" si="0"/>
        <v>4114.9400000000005</v>
      </c>
    </row>
    <row r="40" spans="1:7" ht="12.75">
      <c r="A40" t="s">
        <v>5</v>
      </c>
      <c r="B40" t="s">
        <v>46</v>
      </c>
      <c r="C40" t="s">
        <v>51</v>
      </c>
      <c r="D40" t="s">
        <v>88</v>
      </c>
      <c r="E40" s="51"/>
      <c r="F40" s="51">
        <v>39.44</v>
      </c>
      <c r="G40" s="47">
        <f t="shared" si="0"/>
        <v>4154.38</v>
      </c>
    </row>
    <row r="41" spans="1:7" ht="12.75">
      <c r="A41" t="s">
        <v>6</v>
      </c>
      <c r="B41" t="s">
        <v>46</v>
      </c>
      <c r="C41" t="s">
        <v>51</v>
      </c>
      <c r="D41" t="s">
        <v>59</v>
      </c>
      <c r="E41" s="51"/>
      <c r="F41" s="51">
        <v>20.61</v>
      </c>
      <c r="G41" s="47">
        <f t="shared" si="0"/>
        <v>4174.99</v>
      </c>
    </row>
    <row r="42" spans="1:7" ht="12.75">
      <c r="A42" t="s">
        <v>7</v>
      </c>
      <c r="B42">
        <v>1130</v>
      </c>
      <c r="C42" t="s">
        <v>51</v>
      </c>
      <c r="D42" t="s">
        <v>34</v>
      </c>
      <c r="E42" s="54">
        <v>1261.38</v>
      </c>
      <c r="F42" s="51"/>
      <c r="G42" s="47">
        <f t="shared" si="0"/>
        <v>2913.6099999999997</v>
      </c>
    </row>
    <row r="43" spans="1:7" ht="12.75">
      <c r="A43" t="s">
        <v>7</v>
      </c>
      <c r="B43" t="s">
        <v>46</v>
      </c>
      <c r="C43" t="s">
        <v>51</v>
      </c>
      <c r="D43" t="s">
        <v>59</v>
      </c>
      <c r="E43" s="51"/>
      <c r="F43" s="51">
        <v>20</v>
      </c>
      <c r="G43" s="47">
        <f t="shared" si="0"/>
        <v>2933.6099999999997</v>
      </c>
    </row>
    <row r="44" spans="5:7" ht="12.75">
      <c r="E44" s="51"/>
      <c r="F44" s="51"/>
      <c r="G44" s="47">
        <f t="shared" si="0"/>
        <v>2933.6099999999997</v>
      </c>
    </row>
    <row r="45" spans="5:7" ht="12.75">
      <c r="E45" s="51"/>
      <c r="F45" s="51"/>
      <c r="G45" s="47">
        <f t="shared" si="0"/>
        <v>2933.6099999999997</v>
      </c>
    </row>
    <row r="46" spans="5:7" ht="12.75">
      <c r="E46" s="51"/>
      <c r="F46" s="51"/>
      <c r="G46" s="47">
        <f t="shared" si="0"/>
        <v>2933.6099999999997</v>
      </c>
    </row>
    <row r="47" spans="5:7" ht="12.75">
      <c r="E47" s="51"/>
      <c r="F47" s="51"/>
      <c r="G47" s="47">
        <f t="shared" si="0"/>
        <v>2933.6099999999997</v>
      </c>
    </row>
    <row r="48" spans="5:7" ht="12.75">
      <c r="E48" s="51"/>
      <c r="F48" s="51"/>
      <c r="G48" s="47">
        <f t="shared" si="0"/>
        <v>2933.6099999999997</v>
      </c>
    </row>
    <row r="49" spans="5:7" ht="12.75">
      <c r="E49" s="51"/>
      <c r="F49" s="51"/>
      <c r="G49" s="47">
        <f t="shared" si="0"/>
        <v>2933.6099999999997</v>
      </c>
    </row>
    <row r="50" spans="5:7" ht="12.75">
      <c r="E50" s="51"/>
      <c r="F50" s="51"/>
      <c r="G50" s="47">
        <f t="shared" si="0"/>
        <v>2933.6099999999997</v>
      </c>
    </row>
    <row r="51" spans="5:7" ht="12.75">
      <c r="E51" s="51"/>
      <c r="F51" s="51"/>
      <c r="G51" s="47">
        <f t="shared" si="0"/>
        <v>2933.6099999999997</v>
      </c>
    </row>
    <row r="52" spans="5:7" ht="12.75">
      <c r="E52" s="51"/>
      <c r="F52" s="51"/>
      <c r="G52" s="47">
        <f t="shared" si="0"/>
        <v>2933.6099999999997</v>
      </c>
    </row>
    <row r="53" spans="5:7" ht="12.75">
      <c r="E53" s="51"/>
      <c r="F53" s="51"/>
      <c r="G53" s="47">
        <f t="shared" si="0"/>
        <v>2933.6099999999997</v>
      </c>
    </row>
    <row r="54" spans="5:7" ht="12.75">
      <c r="E54" s="51"/>
      <c r="F54" s="51"/>
      <c r="G54" s="47">
        <f t="shared" si="0"/>
        <v>2933.6099999999997</v>
      </c>
    </row>
    <row r="55" spans="5:7" ht="12.75">
      <c r="E55" s="51"/>
      <c r="F55" s="51"/>
      <c r="G55" s="47">
        <f t="shared" si="0"/>
        <v>2933.6099999999997</v>
      </c>
    </row>
    <row r="56" spans="4:7" ht="12.75">
      <c r="D56" t="s">
        <v>71</v>
      </c>
      <c r="E56" s="51"/>
      <c r="F56" s="51"/>
      <c r="G56" s="47">
        <f t="shared" si="0"/>
        <v>2933.6099999999997</v>
      </c>
    </row>
    <row r="57" spans="4:7" ht="12.75">
      <c r="D57" t="s">
        <v>72</v>
      </c>
      <c r="E57" s="51"/>
      <c r="F57" s="51"/>
      <c r="G57" s="47">
        <f t="shared" si="0"/>
        <v>2933.6099999999997</v>
      </c>
    </row>
    <row r="58" spans="2:7" ht="12.75">
      <c r="B58" s="11" t="s">
        <v>52</v>
      </c>
      <c r="C58" s="11" t="s">
        <v>73</v>
      </c>
      <c r="D58" s="11" t="s">
        <v>74</v>
      </c>
      <c r="E58" s="53">
        <v>283</v>
      </c>
      <c r="F58" s="51"/>
      <c r="G58" s="47">
        <f t="shared" si="0"/>
        <v>2650.6099999999997</v>
      </c>
    </row>
    <row r="59" spans="4:7" ht="23.25">
      <c r="D59" s="49"/>
      <c r="E59" s="46"/>
      <c r="F59" s="46"/>
      <c r="G59" s="46"/>
    </row>
  </sheetData>
  <printOptions/>
  <pageMargins left="0.75" right="0.75" top="1" bottom="1" header="0.5" footer="0.5"/>
  <pageSetup fitToHeight="1" fitToWidth="1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Richmont Trading USA,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kschmitto</dc:creator>
  <cp:keywords/>
  <dc:description/>
  <cp:lastModifiedBy>j</cp:lastModifiedBy>
  <cp:lastPrinted>2006-09-09T15:25:34Z</cp:lastPrinted>
  <dcterms:created xsi:type="dcterms:W3CDTF">2005-11-07T14:54:47Z</dcterms:created>
  <dcterms:modified xsi:type="dcterms:W3CDTF">2007-03-03T01:04:49Z</dcterms:modified>
  <cp:category/>
  <cp:version/>
  <cp:contentType/>
  <cp:contentStatus/>
</cp:coreProperties>
</file>