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RGK Sept 2009- Aug 2010" sheetId="1" state="hidden" r:id="rId1"/>
    <sheet name="Kingdom" sheetId="2" r:id="rId2"/>
    <sheet name="RGK Sept 2010- Aug 2011" sheetId="3" r:id="rId3"/>
  </sheets>
  <definedNames>
    <definedName name="_xlnm.Print_Area" localSheetId="1">'Kingdom'!$A$1:$G$65</definedName>
    <definedName name="_xlnm.Print_Area" localSheetId="0">'RGK Sept 2009- Aug 2010'!$A$1:$O$28</definedName>
    <definedName name="_xlnm.Print_Area" localSheetId="2">'RGK Sept 2010- Aug 2011'!$A$1:$O$26</definedName>
  </definedNames>
  <calcPr fullCalcOnLoad="1"/>
</workbook>
</file>

<file path=xl/sharedStrings.xml><?xml version="1.0" encoding="utf-8"?>
<sst xmlns="http://schemas.openxmlformats.org/spreadsheetml/2006/main" count="238" uniqueCount="119">
  <si>
    <t>Starting Balance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</si>
  <si>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</si>
  <si>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</si>
  <si>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</si>
  <si>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</si>
  <si>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</si>
  <si>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</si>
  <si>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</si>
  <si>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</si>
  <si>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</si>
  <si>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</si>
  <si>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</si>
  <si>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</si>
  <si>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</si>
  <si>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Mo. Avg</t>
  </si>
  <si>
    <t>Expenses</t>
  </si>
  <si>
    <t>Acct Service Charge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</si>
  <si>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</si>
  <si>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</si>
  <si>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</si>
  <si>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</si>
  <si>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</si>
  <si>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</si>
  <si>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</si>
  <si>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</si>
  <si>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 xml:space="preserve"> Misc</t>
  </si>
  <si>
    <t>Road Base</t>
  </si>
  <si>
    <t>Capital Expenses</t>
  </si>
  <si>
    <t>Misc</t>
  </si>
  <si>
    <t>Total Expenses</t>
  </si>
  <si>
    <t>Deposits</t>
  </si>
  <si>
    <t>Total Deposits</t>
  </si>
  <si>
    <t>MR</t>
  </si>
  <si>
    <t>BW &amp; Coronation</t>
  </si>
  <si>
    <t>Coronation</t>
  </si>
  <si>
    <t>Bank Balance</t>
  </si>
  <si>
    <r>
      <t>Billpay Account</t>
    </r>
    <r>
      <rPr>
        <sz val="9"/>
        <color indexed="8"/>
        <rFont val="Calibri"/>
        <family val="2"/>
      </rPr>
      <t xml:space="preserve"> </t>
    </r>
  </si>
  <si>
    <t>Kingdom Expenses Reign 44- Monarch Brennon, Treasurer Reine</t>
  </si>
  <si>
    <t>Date</t>
  </si>
  <si>
    <t>Ck #</t>
  </si>
  <si>
    <t>User</t>
  </si>
  <si>
    <t>Description</t>
  </si>
  <si>
    <t>Debit</t>
  </si>
  <si>
    <t>Credit</t>
  </si>
  <si>
    <t>Balance</t>
  </si>
  <si>
    <t>Faunna</t>
  </si>
  <si>
    <t>Funds from Viewpoint</t>
  </si>
  <si>
    <t>Start of Account, no other account info received</t>
  </si>
  <si>
    <t xml:space="preserve">Annual TWF "rent" 2008 (Kingdom share of land taxes) </t>
  </si>
  <si>
    <t>Deposit</t>
  </si>
  <si>
    <t>Midreign Cash after reimbursements, RGK and less starter cash for BW</t>
  </si>
  <si>
    <t>Banner Wars Deposit including starter cash</t>
  </si>
  <si>
    <t>Brisket for BW</t>
  </si>
  <si>
    <t>Interest</t>
  </si>
  <si>
    <t>BW Reimbursement (includes dumpster, feast, extra pots were pre-paid)</t>
  </si>
  <si>
    <t>Transfer</t>
  </si>
  <si>
    <t>Withdrawl- Coronation Starter Cash</t>
  </si>
  <si>
    <t>Deposit Coronation (including starter cash)</t>
  </si>
  <si>
    <t>Transfer to RGK- Banner Wars &amp; Coronation (includes dumpster, etc, other fees)</t>
  </si>
  <si>
    <t>Receipt for toner for printer and Coronation Feast- paid to Everlast</t>
  </si>
  <si>
    <t>Coronation favor material - paid to Faunna</t>
  </si>
  <si>
    <t>Port-O-Potty</t>
  </si>
  <si>
    <t>"Courtesy Fee"</t>
  </si>
  <si>
    <t>VOIDED CHECK</t>
  </si>
  <si>
    <t xml:space="preserve">Annual TWF "rent" 2009  (Kingdom share of land taxes) </t>
  </si>
  <si>
    <t>Reine</t>
  </si>
  <si>
    <t>B-Day Bash Donation from Sutra/Kingdom</t>
  </si>
  <si>
    <t>Sir Zig Memorial Funds</t>
  </si>
  <si>
    <t>April/May RGK Bills</t>
  </si>
  <si>
    <t>Feb/March RGK Bills</t>
  </si>
  <si>
    <t>RGK Bills (Nov/Dec/Jan)</t>
  </si>
  <si>
    <t>RGK bills (Aug/Sep/Oct)</t>
  </si>
  <si>
    <t>Repayment for RGK Bills CK#107, 108, 109</t>
  </si>
  <si>
    <t>Kingdom Expenses Reign XLV- Monarch Dark Tigger, Treasurer Reine</t>
  </si>
  <si>
    <t>Jan-June Port-o-Potty Bill</t>
  </si>
  <si>
    <t>Credit Dividends</t>
  </si>
  <si>
    <t>RGK Expenses Reign XLV- Monarch Dark Tigger, Treasurer Reine</t>
  </si>
  <si>
    <t>Gate+RV Fees</t>
  </si>
  <si>
    <t>Accounting error from 2/12 Transfer, Less CK# 105, back to RGK account</t>
  </si>
  <si>
    <t>Coronation- Gate+Starter Cash Donation+Event Donations</t>
  </si>
  <si>
    <t>Transfer for RGK (Aug/Sept/Oct) &amp; Port-o-potty from RGK account</t>
  </si>
  <si>
    <t>June RGK Bills</t>
  </si>
  <si>
    <t>July Port-o-Potty Bill</t>
  </si>
  <si>
    <t>July RGK Bills &amp; Trash Dump</t>
  </si>
  <si>
    <t>Misc Paid by McFadden</t>
  </si>
  <si>
    <t>Items in RED have not been paid back to the Kingdom</t>
  </si>
  <si>
    <t>Repayment for RGK Bills CK#110, 111, 112, 113</t>
  </si>
  <si>
    <t>Aug Port-o-Potty Bill</t>
  </si>
  <si>
    <t xml:space="preserve">Midreign Deposit </t>
  </si>
  <si>
    <t>Midreign Donations</t>
  </si>
  <si>
    <t>Banner War Favors- Delphos</t>
  </si>
  <si>
    <t>Banner War Favors- Forest</t>
  </si>
  <si>
    <t>Aug RGK Bills &amp; Gas/Tractor Expenses</t>
  </si>
  <si>
    <t>BW Dumpster Deposit Reimbursement</t>
  </si>
  <si>
    <t>Sept Port-o-Potty Bill</t>
  </si>
  <si>
    <t>Sept RGK Bills &amp; Gas</t>
  </si>
  <si>
    <t>Allied Waste Week Fee</t>
  </si>
  <si>
    <t>Banner Wars Deposit</t>
  </si>
  <si>
    <t>Repayment for RGK Bills CK #117, 119, 120, 121, 122, 123</t>
  </si>
  <si>
    <t>BW</t>
  </si>
  <si>
    <t>Oct Port-o-potty Bill (Banner Wars, additional units)</t>
  </si>
  <si>
    <t>Oct RGK Bills</t>
  </si>
  <si>
    <t>Austin Harmon- Repayment for Banner Wars Budget</t>
  </si>
  <si>
    <t>David Lessman- BW Tunics</t>
  </si>
  <si>
    <t>Nov Port-o-Potty Bill</t>
  </si>
  <si>
    <t xml:space="preserve">David Lessman- Coronation Feast </t>
  </si>
  <si>
    <t>Susan Stimmell- BW Natural Gas Tanks Fill up for grill</t>
  </si>
  <si>
    <t>Kingdom Expenses Reign XLV- Monarch Alby, Treasurer Reine</t>
  </si>
  <si>
    <t>Dec Port-o-Potty Bill</t>
  </si>
  <si>
    <t>Dec RGK Bills</t>
  </si>
  <si>
    <t>Nov RGK Bills</t>
  </si>
  <si>
    <t>Jan Port-o-Potty Bill</t>
  </si>
  <si>
    <t>Jan RGK Bills</t>
  </si>
  <si>
    <t>Feb Port-o-Potty Bill</t>
  </si>
  <si>
    <t>Repayment for RGK Bills CK #125, 126, 129, 132-137</t>
  </si>
  <si>
    <t>Cor</t>
  </si>
  <si>
    <t>Kingdom</t>
  </si>
  <si>
    <t>December Coronation deposit</t>
  </si>
  <si>
    <t>Donation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</si>
</sst>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8" fillId="0" borderId="0" xfId="0" applyFont="1" applyAlignment="1">
      <alignment/>
    </xf>
    <xf numFmtId="4" fontId="20" fillId="0" borderId="10" xfId="57" applyNumberFormat="1" applyFont="1" applyBorder="1" applyAlignment="1">
      <alignment horizontal="center"/>
      <protection/>
    </xf>
    <xf numFmtId="0" fontId="20" fillId="2" borderId="11" xfId="57" applyFont="1" applyFill="1" applyBorder="1" applyAlignment="1">
      <alignment horizontal="center"/>
      <protection/>
    </xf>
    <xf numFmtId="0" fontId="20" fillId="2" borderId="12" xfId="57" applyFont="1" applyFill="1" applyBorder="1" applyAlignment="1">
      <alignment horizontal="center"/>
      <protection/>
    </xf>
    <xf numFmtId="0" fontId="20" fillId="0" borderId="0" xfId="57" applyFont="1" applyAlignment="1">
      <alignment horizontal="right"/>
      <protection/>
    </xf>
    <xf numFmtId="4" fontId="21" fillId="0" borderId="13" xfId="57" applyNumberFormat="1" applyFont="1" applyBorder="1" applyAlignment="1">
      <alignment horizontal="center"/>
      <protection/>
    </xf>
    <xf numFmtId="4" fontId="21" fillId="0" borderId="12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" fontId="22" fillId="0" borderId="12" xfId="57" applyNumberFormat="1" applyFont="1" applyFill="1" applyBorder="1" applyAlignment="1">
      <alignment horizontal="center"/>
      <protection/>
    </xf>
    <xf numFmtId="4" fontId="21" fillId="0" borderId="14" xfId="57" applyNumberFormat="1" applyFont="1" applyBorder="1" applyAlignment="1">
      <alignment horizontal="center"/>
      <protection/>
    </xf>
    <xf numFmtId="4" fontId="22" fillId="0" borderId="14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horizontal="right"/>
      <protection/>
    </xf>
    <xf numFmtId="4" fontId="21" fillId="0" borderId="15" xfId="57" applyNumberFormat="1" applyFont="1" applyBorder="1" applyAlignment="1">
      <alignment horizontal="center"/>
      <protection/>
    </xf>
    <xf numFmtId="4" fontId="21" fillId="0" borderId="10" xfId="57" applyNumberFormat="1" applyFont="1" applyBorder="1" applyAlignment="1">
      <alignment horizontal="center"/>
      <protection/>
    </xf>
    <xf numFmtId="4" fontId="21" fillId="0" borderId="16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left" wrapText="1"/>
      <protection/>
    </xf>
    <xf numFmtId="0" fontId="21" fillId="0" borderId="12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4" fontId="25" fillId="2" borderId="12" xfId="56" applyNumberFormat="1" applyFont="1" applyFill="1" applyBorder="1" applyAlignment="1">
      <alignment horizontal="center"/>
      <protection/>
    </xf>
    <xf numFmtId="0" fontId="25" fillId="2" borderId="12" xfId="56" applyFont="1" applyFill="1" applyBorder="1" applyAlignment="1">
      <alignment horizontal="left"/>
      <protection/>
    </xf>
    <xf numFmtId="164" fontId="25" fillId="2" borderId="12" xfId="44" applyNumberFormat="1" applyFont="1" applyFill="1" applyBorder="1" applyAlignment="1">
      <alignment horizontal="center"/>
    </xf>
    <xf numFmtId="14" fontId="26" fillId="0" borderId="12" xfId="56" applyNumberFormat="1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6" fillId="0" borderId="12" xfId="56" applyFont="1" applyBorder="1" applyAlignment="1">
      <alignment horizontal="left"/>
      <protection/>
    </xf>
    <xf numFmtId="164" fontId="26" fillId="0" borderId="12" xfId="44" applyNumberFormat="1" applyFont="1" applyBorder="1" applyAlignment="1">
      <alignment/>
    </xf>
    <xf numFmtId="44" fontId="26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14" fontId="0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left"/>
      <protection/>
    </xf>
    <xf numFmtId="14" fontId="0" fillId="0" borderId="13" xfId="56" applyNumberFormat="1" applyFont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3" xfId="56" applyFont="1" applyBorder="1" applyAlignment="1">
      <alignment horizontal="left"/>
      <protection/>
    </xf>
    <xf numFmtId="164" fontId="26" fillId="0" borderId="13" xfId="44" applyNumberFormat="1" applyFont="1" applyBorder="1" applyAlignment="1">
      <alignment/>
    </xf>
    <xf numFmtId="0" fontId="0" fillId="0" borderId="12" xfId="56" applyFont="1" applyFill="1" applyBorder="1" applyAlignment="1">
      <alignment horizontal="left"/>
      <protection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 applyAlignment="1">
      <alignment horizontal="left"/>
      <protection/>
    </xf>
    <xf numFmtId="4" fontId="32" fillId="0" borderId="12" xfId="57" applyNumberFormat="1" applyFont="1" applyBorder="1" applyAlignment="1">
      <alignment horizontal="center"/>
      <protection/>
    </xf>
    <xf numFmtId="4" fontId="21" fillId="0" borderId="11" xfId="57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" fontId="30" fillId="0" borderId="12" xfId="57" applyNumberFormat="1" applyFont="1" applyBorder="1" applyAlignment="1">
      <alignment horizontal="center"/>
      <protection/>
    </xf>
    <xf numFmtId="14" fontId="0" fillId="0" borderId="12" xfId="56" applyNumberFormat="1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4" fontId="0" fillId="0" borderId="12" xfId="55" applyNumberFormat="1" applyFont="1" applyBorder="1" applyAlignment="1">
      <alignment horizontal="center"/>
      <protection/>
    </xf>
    <xf numFmtId="0" fontId="31" fillId="0" borderId="0" xfId="57" applyFont="1" applyAlignment="1">
      <alignment horizontal="right"/>
      <protection/>
    </xf>
    <xf numFmtId="4" fontId="0" fillId="0" borderId="0" xfId="0" applyNumberFormat="1" applyAlignment="1">
      <alignment/>
    </xf>
    <xf numFmtId="4" fontId="20" fillId="24" borderId="17" xfId="57" applyNumberFormat="1" applyFont="1" applyFill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64" fontId="0" fillId="0" borderId="12" xfId="44" applyNumberFormat="1" applyFont="1" applyBorder="1" applyAlignment="1">
      <alignment horizontal="center"/>
    </xf>
    <xf numFmtId="164" fontId="27" fillId="0" borderId="12" xfId="44" applyNumberFormat="1" applyFont="1" applyBorder="1" applyAlignment="1">
      <alignment horizontal="center"/>
    </xf>
    <xf numFmtId="164" fontId="26" fillId="0" borderId="12" xfId="44" applyNumberFormat="1" applyFont="1" applyBorder="1" applyAlignment="1">
      <alignment horizontal="center"/>
    </xf>
    <xf numFmtId="164" fontId="0" fillId="0" borderId="13" xfId="44" applyNumberFormat="1" applyFont="1" applyBorder="1" applyAlignment="1">
      <alignment horizontal="center"/>
    </xf>
    <xf numFmtId="164" fontId="28" fillId="0" borderId="12" xfId="44" applyNumberFormat="1" applyFont="1" applyBorder="1" applyAlignment="1">
      <alignment horizontal="center"/>
    </xf>
    <xf numFmtId="164" fontId="29" fillId="0" borderId="12" xfId="44" applyNumberFormat="1" applyFont="1" applyBorder="1" applyAlignment="1">
      <alignment horizontal="center"/>
    </xf>
    <xf numFmtId="164" fontId="0" fillId="0" borderId="12" xfId="55" applyNumberFormat="1" applyFont="1" applyBorder="1" applyAlignment="1">
      <alignment horizontal="center"/>
      <protection/>
    </xf>
    <xf numFmtId="164" fontId="0" fillId="0" borderId="12" xfId="55" applyNumberFormat="1" applyFont="1" applyFill="1" applyBorder="1" applyAlignment="1">
      <alignment horizontal="center"/>
      <protection/>
    </xf>
    <xf numFmtId="164" fontId="26" fillId="0" borderId="12" xfId="56" applyNumberFormat="1" applyFont="1" applyBorder="1" applyAlignment="1">
      <alignment horizontal="center"/>
      <protection/>
    </xf>
    <xf numFmtId="164" fontId="0" fillId="0" borderId="12" xfId="56" applyNumberFormat="1" applyFont="1" applyBorder="1" applyAlignment="1">
      <alignment horizontal="center"/>
      <protection/>
    </xf>
    <xf numFmtId="164" fontId="0" fillId="0" borderId="12" xfId="56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0" fillId="0" borderId="14" xfId="57" applyNumberFormat="1" applyFont="1" applyBorder="1" applyAlignment="1">
      <alignment horizontal="center"/>
      <protection/>
    </xf>
    <xf numFmtId="164" fontId="26" fillId="0" borderId="12" xfId="44" applyNumberFormat="1" applyFont="1" applyFill="1" applyBorder="1" applyAlignment="1">
      <alignment/>
    </xf>
    <xf numFmtId="4" fontId="20" fillId="24" borderId="19" xfId="57" applyNumberFormat="1" applyFont="1" applyFill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0" fontId="18" fillId="0" borderId="20" xfId="0" applyFont="1" applyBorder="1" applyAlignment="1">
      <alignment horizontal="center" wrapText="1"/>
    </xf>
    <xf numFmtId="0" fontId="33" fillId="24" borderId="21" xfId="0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23" fillId="0" borderId="25" xfId="55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73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45.44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>
        <v>10</v>
      </c>
      <c r="C5" s="10">
        <v>10</v>
      </c>
      <c r="D5" s="10">
        <v>10</v>
      </c>
      <c r="E5" s="10"/>
      <c r="F5" s="10"/>
      <c r="G5" s="10"/>
      <c r="H5" s="10"/>
      <c r="I5" s="10"/>
      <c r="J5" s="10"/>
      <c r="K5" s="44"/>
      <c r="L5" s="10"/>
      <c r="M5" s="10"/>
      <c r="N5" s="10">
        <f>SUM(B5:M5)</f>
        <v>30</v>
      </c>
      <c r="O5" s="10">
        <f>N5/12</f>
        <v>2.5</v>
      </c>
    </row>
    <row r="6" spans="1:15" s="4" customFormat="1" ht="12">
      <c r="A6" s="11" t="s">
        <v>17</v>
      </c>
      <c r="B6" s="10">
        <v>31</v>
      </c>
      <c r="C6" s="12">
        <v>56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3">
        <v>31</v>
      </c>
      <c r="L6" s="43">
        <v>31</v>
      </c>
      <c r="M6" s="10"/>
      <c r="N6" s="10">
        <f aca="true" t="shared" si="0" ref="N6:N22">SUM(B6:M6)</f>
        <v>366</v>
      </c>
      <c r="O6" s="10">
        <f aca="true" t="shared" si="1" ref="O6:O23">N6/12</f>
        <v>30.5</v>
      </c>
    </row>
    <row r="7" spans="1:15" s="4" customFormat="1" ht="12">
      <c r="A7" s="11" t="s">
        <v>18</v>
      </c>
      <c r="B7" s="10">
        <v>75</v>
      </c>
      <c r="C7" s="10">
        <v>77.11</v>
      </c>
      <c r="D7" s="10">
        <v>41.15</v>
      </c>
      <c r="E7" s="10">
        <v>75.13</v>
      </c>
      <c r="F7" s="10">
        <v>48.52</v>
      </c>
      <c r="G7" s="10">
        <v>48</v>
      </c>
      <c r="H7" s="10">
        <v>40.37</v>
      </c>
      <c r="I7" s="10">
        <v>36.42</v>
      </c>
      <c r="J7" s="10">
        <v>31.74</v>
      </c>
      <c r="K7" s="43">
        <v>32.18</v>
      </c>
      <c r="L7" s="43">
        <v>41.85</v>
      </c>
      <c r="M7" s="10"/>
      <c r="N7" s="10">
        <f t="shared" si="0"/>
        <v>547.47</v>
      </c>
      <c r="O7" s="10">
        <f t="shared" si="1"/>
        <v>45.6225</v>
      </c>
    </row>
    <row r="8" spans="1:15" s="4" customFormat="1" ht="12">
      <c r="A8" s="11" t="s">
        <v>19</v>
      </c>
      <c r="B8" s="13"/>
      <c r="C8" s="14"/>
      <c r="D8" s="13"/>
      <c r="E8" s="13"/>
      <c r="F8" s="13"/>
      <c r="G8" s="13"/>
      <c r="H8" s="13"/>
      <c r="I8" s="13"/>
      <c r="J8" s="13"/>
      <c r="K8" s="10"/>
      <c r="L8" s="43"/>
      <c r="M8" s="10">
        <v>125</v>
      </c>
      <c r="N8" s="10">
        <f t="shared" si="0"/>
        <v>125</v>
      </c>
      <c r="O8" s="10">
        <f t="shared" si="1"/>
        <v>10.416666666666666</v>
      </c>
    </row>
    <row r="9" spans="1:15" s="4" customFormat="1" ht="12">
      <c r="A9" s="11" t="s">
        <v>20</v>
      </c>
      <c r="B9" s="10"/>
      <c r="C9" s="10"/>
      <c r="D9" s="10"/>
      <c r="E9" s="10"/>
      <c r="F9" s="10"/>
      <c r="G9" s="10">
        <v>602.07</v>
      </c>
      <c r="H9" s="10"/>
      <c r="I9" s="10"/>
      <c r="J9" s="43"/>
      <c r="K9" s="48">
        <v>258.93</v>
      </c>
      <c r="L9" s="43">
        <v>86.1</v>
      </c>
      <c r="M9" s="10">
        <v>86.1</v>
      </c>
      <c r="N9" s="10">
        <f t="shared" si="0"/>
        <v>1033.2</v>
      </c>
      <c r="O9" s="10">
        <f t="shared" si="1"/>
        <v>86.10000000000001</v>
      </c>
    </row>
    <row r="10" spans="1:15" s="4" customFormat="1" ht="12">
      <c r="A10" s="53" t="s">
        <v>84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104.87</v>
      </c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10">
        <f t="shared" si="1"/>
        <v>0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>
        <v>70.69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70.69</v>
      </c>
      <c r="O22" s="10">
        <f t="shared" si="1"/>
        <v>5.890833333333333</v>
      </c>
    </row>
    <row r="23" spans="1:15" s="4" customFormat="1" ht="12.75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.75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2172.36</v>
      </c>
      <c r="O24" s="5" t="s">
        <v>29</v>
      </c>
    </row>
    <row r="25" spans="1:15" s="4" customFormat="1" ht="12.75" thickBot="1">
      <c r="A25" s="8" t="s">
        <v>30</v>
      </c>
      <c r="B25" s="10">
        <v>531.1</v>
      </c>
      <c r="C25" s="10"/>
      <c r="D25" s="10"/>
      <c r="E25" s="10">
        <v>678.65</v>
      </c>
      <c r="F25" s="10"/>
      <c r="G25" s="17"/>
      <c r="H25" s="10">
        <v>0</v>
      </c>
      <c r="I25" s="10"/>
      <c r="J25" s="10"/>
      <c r="K25" s="48">
        <v>730</v>
      </c>
      <c r="L25" s="10"/>
      <c r="M25" s="17">
        <v>377.5</v>
      </c>
      <c r="N25" s="19">
        <f>SUM(B25:M25)</f>
        <v>2317.25</v>
      </c>
      <c r="O25" s="5" t="s">
        <v>31</v>
      </c>
    </row>
    <row r="26" spans="1:15" s="4" customFormat="1" ht="13.5" thickBot="1" thickTop="1">
      <c r="A26" s="20"/>
      <c r="B26" s="21" t="s">
        <v>32</v>
      </c>
      <c r="C26" s="22"/>
      <c r="D26" s="21"/>
      <c r="E26" s="23" t="s">
        <v>33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 t="s">
        <v>32</v>
      </c>
      <c r="N26" s="55">
        <f>A3+N25-N24</f>
        <v>190.32999999999993</v>
      </c>
      <c r="O26" s="56" t="s">
        <v>35</v>
      </c>
    </row>
    <row r="27" spans="10:15" s="4" customFormat="1" ht="12" thickTop="1">
      <c r="J27" s="75" t="s">
        <v>77</v>
      </c>
      <c r="K27" s="75"/>
      <c r="L27" s="75"/>
      <c r="N27" s="76" t="s">
        <v>85</v>
      </c>
      <c r="O27" s="77"/>
    </row>
    <row r="28" spans="11:15" ht="13.5" thickBot="1">
      <c r="K28" s="46"/>
      <c r="N28" s="78"/>
      <c r="O28" s="79"/>
    </row>
    <row r="29" ht="13.5" thickTop="1">
      <c r="M29" s="54"/>
    </row>
    <row r="33" ht="12.75">
      <c r="I33" s="45"/>
    </row>
  </sheetData>
  <sheetProtection/>
  <mergeCells count="3">
    <mergeCell ref="A1:O1"/>
    <mergeCell ref="J27:L27"/>
    <mergeCell ref="N27:O28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44">
      <selection activeCell="G61" sqref="G61"/>
    </sheetView>
  </sheetViews>
  <sheetFormatPr defaultColWidth="9.140625" defaultRowHeight="12.75"/>
  <cols>
    <col min="1" max="1" width="13.7109375" style="0" customWidth="1"/>
    <col min="4" max="4" width="70.57421875" style="0" customWidth="1"/>
    <col min="5" max="6" width="9.140625" style="69" customWidth="1"/>
  </cols>
  <sheetData>
    <row r="1" spans="1:7" ht="15.75" hidden="1">
      <c r="A1" s="80" t="s">
        <v>37</v>
      </c>
      <c r="B1" s="81"/>
      <c r="C1" s="81"/>
      <c r="D1" s="81"/>
      <c r="E1" s="81"/>
      <c r="F1" s="81"/>
      <c r="G1" s="81"/>
    </row>
    <row r="2" spans="1:7" ht="12.75">
      <c r="A2" s="25" t="s">
        <v>38</v>
      </c>
      <c r="B2" s="25" t="s">
        <v>39</v>
      </c>
      <c r="C2" s="25" t="s">
        <v>40</v>
      </c>
      <c r="D2" s="26" t="s">
        <v>41</v>
      </c>
      <c r="E2" s="27" t="s">
        <v>42</v>
      </c>
      <c r="F2" s="27" t="s">
        <v>43</v>
      </c>
      <c r="G2" s="27" t="s">
        <v>44</v>
      </c>
    </row>
    <row r="3" spans="1:7" ht="12.75" hidden="1">
      <c r="A3" s="28">
        <v>40085</v>
      </c>
      <c r="B3" s="29"/>
      <c r="C3" s="29" t="s">
        <v>45</v>
      </c>
      <c r="D3" s="30" t="s">
        <v>46</v>
      </c>
      <c r="E3" s="57"/>
      <c r="F3" s="57">
        <v>1046.51</v>
      </c>
      <c r="G3" s="31">
        <v>1046.51</v>
      </c>
    </row>
    <row r="4" spans="1:7" ht="12.75" hidden="1">
      <c r="A4" s="28"/>
      <c r="B4" s="32"/>
      <c r="C4" s="32"/>
      <c r="D4" s="30" t="s">
        <v>47</v>
      </c>
      <c r="E4" s="58"/>
      <c r="F4" s="59"/>
      <c r="G4" s="31">
        <v>1046.51</v>
      </c>
    </row>
    <row r="5" spans="1:7" ht="12.75" hidden="1">
      <c r="A5" s="28">
        <v>40089</v>
      </c>
      <c r="B5" s="29">
        <v>89</v>
      </c>
      <c r="C5" s="29" t="s">
        <v>45</v>
      </c>
      <c r="D5" s="30" t="s">
        <v>48</v>
      </c>
      <c r="E5" s="57">
        <v>939.43</v>
      </c>
      <c r="F5" s="59"/>
      <c r="G5" s="31">
        <f>G4-E5+F5</f>
        <v>107.08000000000004</v>
      </c>
    </row>
    <row r="6" spans="1:7" ht="12.75" hidden="1">
      <c r="A6" s="28">
        <v>40100</v>
      </c>
      <c r="B6" s="29" t="s">
        <v>49</v>
      </c>
      <c r="C6" s="29" t="s">
        <v>45</v>
      </c>
      <c r="D6" s="30" t="s">
        <v>50</v>
      </c>
      <c r="E6" s="57"/>
      <c r="F6" s="57">
        <v>20</v>
      </c>
      <c r="G6" s="31">
        <f aca="true" t="shared" si="0" ref="G6:G19">G5-E6+F6</f>
        <v>127.08000000000004</v>
      </c>
    </row>
    <row r="7" spans="1:7" ht="12.75" hidden="1">
      <c r="A7" s="28">
        <v>40100</v>
      </c>
      <c r="B7" s="29" t="s">
        <v>49</v>
      </c>
      <c r="C7" s="29" t="s">
        <v>45</v>
      </c>
      <c r="D7" s="30" t="s">
        <v>51</v>
      </c>
      <c r="E7" s="57"/>
      <c r="F7" s="57">
        <v>2755</v>
      </c>
      <c r="G7" s="31">
        <f t="shared" si="0"/>
        <v>2882.08</v>
      </c>
    </row>
    <row r="8" spans="1:7" ht="12.75" hidden="1">
      <c r="A8" s="28">
        <v>40100</v>
      </c>
      <c r="B8" s="29">
        <v>90</v>
      </c>
      <c r="C8" s="29" t="s">
        <v>45</v>
      </c>
      <c r="D8" s="30" t="s">
        <v>52</v>
      </c>
      <c r="E8" s="57">
        <v>186.21</v>
      </c>
      <c r="F8" s="59"/>
      <c r="G8" s="31">
        <f t="shared" si="0"/>
        <v>2695.87</v>
      </c>
    </row>
    <row r="9" spans="1:7" ht="12.75" hidden="1">
      <c r="A9" s="28">
        <v>40117</v>
      </c>
      <c r="B9" s="33" t="s">
        <v>53</v>
      </c>
      <c r="C9" s="33" t="s">
        <v>45</v>
      </c>
      <c r="D9" s="30" t="s">
        <v>75</v>
      </c>
      <c r="E9" s="57"/>
      <c r="F9" s="59">
        <v>0.09</v>
      </c>
      <c r="G9" s="31">
        <f t="shared" si="0"/>
        <v>2695.96</v>
      </c>
    </row>
    <row r="10" spans="1:7" ht="12.75" hidden="1">
      <c r="A10" s="28">
        <v>40101</v>
      </c>
      <c r="B10" s="29">
        <v>91</v>
      </c>
      <c r="C10" s="29" t="s">
        <v>45</v>
      </c>
      <c r="D10" s="30" t="s">
        <v>54</v>
      </c>
      <c r="E10" s="57">
        <v>1119.24</v>
      </c>
      <c r="F10" s="59"/>
      <c r="G10" s="31">
        <f t="shared" si="0"/>
        <v>1576.72</v>
      </c>
    </row>
    <row r="11" spans="1:7" ht="12.75" hidden="1">
      <c r="A11" s="28">
        <v>40155</v>
      </c>
      <c r="B11" s="29">
        <v>92</v>
      </c>
      <c r="C11" s="29" t="s">
        <v>45</v>
      </c>
      <c r="D11" s="30" t="s">
        <v>71</v>
      </c>
      <c r="E11" s="57">
        <v>329.8</v>
      </c>
      <c r="F11" s="59"/>
      <c r="G11" s="31">
        <f t="shared" si="0"/>
        <v>1246.92</v>
      </c>
    </row>
    <row r="12" spans="1:7" ht="12.75" hidden="1">
      <c r="A12" s="34">
        <v>40165</v>
      </c>
      <c r="B12" s="33" t="s">
        <v>55</v>
      </c>
      <c r="C12" s="33" t="s">
        <v>45</v>
      </c>
      <c r="D12" s="35" t="s">
        <v>56</v>
      </c>
      <c r="E12" s="57">
        <v>200</v>
      </c>
      <c r="F12" s="57"/>
      <c r="G12" s="31">
        <f t="shared" si="0"/>
        <v>1046.92</v>
      </c>
    </row>
    <row r="13" spans="1:7" ht="12.75" hidden="1">
      <c r="A13" s="34">
        <v>40170</v>
      </c>
      <c r="B13" s="33" t="s">
        <v>49</v>
      </c>
      <c r="C13" s="33" t="s">
        <v>45</v>
      </c>
      <c r="D13" s="35" t="s">
        <v>57</v>
      </c>
      <c r="E13" s="57"/>
      <c r="F13" s="57">
        <v>558</v>
      </c>
      <c r="G13" s="31">
        <f t="shared" si="0"/>
        <v>1604.92</v>
      </c>
    </row>
    <row r="14" spans="1:7" ht="12.75" hidden="1">
      <c r="A14" s="36">
        <v>40170</v>
      </c>
      <c r="B14" s="37" t="s">
        <v>55</v>
      </c>
      <c r="C14" s="37" t="s">
        <v>45</v>
      </c>
      <c r="D14" s="38" t="s">
        <v>58</v>
      </c>
      <c r="E14" s="60">
        <v>678.65</v>
      </c>
      <c r="F14" s="60"/>
      <c r="G14" s="39">
        <f t="shared" si="0"/>
        <v>926.2700000000001</v>
      </c>
    </row>
    <row r="15" spans="1:7" ht="12.75" hidden="1">
      <c r="A15" s="28">
        <v>40194</v>
      </c>
      <c r="B15" s="33">
        <v>101</v>
      </c>
      <c r="C15" s="33" t="s">
        <v>45</v>
      </c>
      <c r="D15" s="40" t="s">
        <v>59</v>
      </c>
      <c r="E15" s="57">
        <v>360.55</v>
      </c>
      <c r="F15" s="61"/>
      <c r="G15" s="31">
        <f t="shared" si="0"/>
        <v>565.72</v>
      </c>
    </row>
    <row r="16" spans="1:7" ht="12.75" hidden="1">
      <c r="A16" s="28">
        <v>40194</v>
      </c>
      <c r="B16" s="33">
        <v>102</v>
      </c>
      <c r="C16" s="33" t="s">
        <v>45</v>
      </c>
      <c r="D16" s="40" t="s">
        <v>60</v>
      </c>
      <c r="E16" s="57">
        <v>26.7</v>
      </c>
      <c r="F16" s="62"/>
      <c r="G16" s="31">
        <f t="shared" si="0"/>
        <v>539.02</v>
      </c>
    </row>
    <row r="17" spans="1:7" ht="12.75" hidden="1">
      <c r="A17" s="28">
        <v>40194</v>
      </c>
      <c r="B17" s="33">
        <v>103</v>
      </c>
      <c r="C17" s="33" t="s">
        <v>45</v>
      </c>
      <c r="D17" s="40" t="s">
        <v>61</v>
      </c>
      <c r="E17" s="57">
        <v>602.07</v>
      </c>
      <c r="F17" s="62"/>
      <c r="G17" s="31">
        <f t="shared" si="0"/>
        <v>-63.05000000000007</v>
      </c>
    </row>
    <row r="18" spans="1:7" ht="12.75" hidden="1">
      <c r="A18" s="28">
        <v>40194</v>
      </c>
      <c r="B18" s="41" t="s">
        <v>42</v>
      </c>
      <c r="C18" s="41" t="s">
        <v>45</v>
      </c>
      <c r="D18" s="42" t="s">
        <v>62</v>
      </c>
      <c r="E18" s="63">
        <v>35</v>
      </c>
      <c r="F18" s="64"/>
      <c r="G18" s="31">
        <f t="shared" si="0"/>
        <v>-98.05000000000007</v>
      </c>
    </row>
    <row r="19" spans="1:7" ht="12.75" hidden="1">
      <c r="A19" s="52">
        <v>40221</v>
      </c>
      <c r="B19" s="41" t="s">
        <v>55</v>
      </c>
      <c r="C19" s="41" t="s">
        <v>45</v>
      </c>
      <c r="D19" s="42" t="s">
        <v>80</v>
      </c>
      <c r="E19" s="63"/>
      <c r="F19" s="64">
        <v>1255.19</v>
      </c>
      <c r="G19" s="31">
        <f t="shared" si="0"/>
        <v>1157.1399999999999</v>
      </c>
    </row>
    <row r="20" spans="1:7" ht="12.75" hidden="1">
      <c r="A20" s="28"/>
      <c r="B20" s="41">
        <v>104</v>
      </c>
      <c r="C20" s="41"/>
      <c r="D20" s="42" t="s">
        <v>63</v>
      </c>
      <c r="E20" s="63"/>
      <c r="F20" s="64"/>
      <c r="G20" s="31">
        <f aca="true" t="shared" si="1" ref="G20:G25">G19-E20+F20</f>
        <v>1157.1399999999999</v>
      </c>
    </row>
    <row r="21" spans="1:7" ht="12.75" hidden="1">
      <c r="A21" s="28">
        <v>40252</v>
      </c>
      <c r="B21" s="41">
        <v>105</v>
      </c>
      <c r="C21" s="41" t="s">
        <v>45</v>
      </c>
      <c r="D21" s="42" t="s">
        <v>70</v>
      </c>
      <c r="E21" s="63">
        <v>267.8</v>
      </c>
      <c r="F21" s="64"/>
      <c r="G21" s="31">
        <f t="shared" si="1"/>
        <v>889.3399999999999</v>
      </c>
    </row>
    <row r="22" spans="1:7" ht="12.75" hidden="1">
      <c r="A22" s="28">
        <v>40252</v>
      </c>
      <c r="B22" s="29">
        <v>106</v>
      </c>
      <c r="C22" s="29" t="s">
        <v>45</v>
      </c>
      <c r="D22" s="30" t="s">
        <v>64</v>
      </c>
      <c r="E22" s="65">
        <v>489.24</v>
      </c>
      <c r="F22" s="65"/>
      <c r="G22" s="31">
        <f t="shared" si="1"/>
        <v>400.0999999999999</v>
      </c>
    </row>
    <row r="23" spans="1:7" ht="12.75" hidden="1">
      <c r="A23" s="28">
        <v>40285</v>
      </c>
      <c r="B23" s="29" t="s">
        <v>49</v>
      </c>
      <c r="C23" s="29" t="s">
        <v>65</v>
      </c>
      <c r="D23" s="30" t="s">
        <v>66</v>
      </c>
      <c r="E23" s="65"/>
      <c r="F23" s="65">
        <v>113</v>
      </c>
      <c r="G23" s="31">
        <f t="shared" si="1"/>
        <v>513.0999999999999</v>
      </c>
    </row>
    <row r="24" spans="1:7" ht="12.75" hidden="1">
      <c r="A24" s="28">
        <v>40285</v>
      </c>
      <c r="B24" s="29" t="s">
        <v>55</v>
      </c>
      <c r="C24" s="29" t="s">
        <v>65</v>
      </c>
      <c r="D24" s="30" t="s">
        <v>78</v>
      </c>
      <c r="E24" s="65">
        <v>55.52</v>
      </c>
      <c r="F24" s="65"/>
      <c r="G24" s="31">
        <f t="shared" si="1"/>
        <v>457.5799999999999</v>
      </c>
    </row>
    <row r="25" spans="1:7" ht="12.75" hidden="1">
      <c r="A25" s="28">
        <v>40286</v>
      </c>
      <c r="B25" s="29">
        <v>107</v>
      </c>
      <c r="C25" s="29" t="s">
        <v>65</v>
      </c>
      <c r="D25" s="30" t="s">
        <v>69</v>
      </c>
      <c r="E25" s="65">
        <v>150.37</v>
      </c>
      <c r="F25" s="65"/>
      <c r="G25" s="31">
        <f t="shared" si="1"/>
        <v>307.2099999999999</v>
      </c>
    </row>
    <row r="26" spans="1:7" ht="15.75">
      <c r="A26" s="80" t="s">
        <v>73</v>
      </c>
      <c r="B26" s="81"/>
      <c r="C26" s="81"/>
      <c r="D26" s="81"/>
      <c r="E26" s="81"/>
      <c r="F26" s="81"/>
      <c r="G26" s="81"/>
    </row>
    <row r="27" spans="1:7" s="47" customFormat="1" ht="12.75">
      <c r="A27" s="34">
        <v>40357</v>
      </c>
      <c r="B27" s="33">
        <v>108</v>
      </c>
      <c r="C27" s="33" t="s">
        <v>65</v>
      </c>
      <c r="D27" s="35" t="s">
        <v>68</v>
      </c>
      <c r="E27" s="66">
        <v>130.16</v>
      </c>
      <c r="F27" s="66"/>
      <c r="G27" s="31">
        <f>G25-E27+F27</f>
        <v>177.04999999999993</v>
      </c>
    </row>
    <row r="28" spans="1:7" s="47" customFormat="1" ht="12.75">
      <c r="A28" s="28">
        <v>40362</v>
      </c>
      <c r="B28" s="29" t="s">
        <v>49</v>
      </c>
      <c r="C28" s="29" t="s">
        <v>65</v>
      </c>
      <c r="D28" s="30" t="s">
        <v>67</v>
      </c>
      <c r="E28" s="66"/>
      <c r="F28" s="66">
        <v>100</v>
      </c>
      <c r="G28" s="31">
        <f aca="true" t="shared" si="2" ref="G28:G36">G27-E28+F28</f>
        <v>277.04999999999995</v>
      </c>
    </row>
    <row r="29" spans="1:7" s="47" customFormat="1" ht="12.75">
      <c r="A29" s="34">
        <v>40362</v>
      </c>
      <c r="B29" s="33" t="s">
        <v>49</v>
      </c>
      <c r="C29" s="33" t="s">
        <v>65</v>
      </c>
      <c r="D29" s="35" t="s">
        <v>79</v>
      </c>
      <c r="E29" s="66"/>
      <c r="F29" s="66">
        <v>920</v>
      </c>
      <c r="G29" s="31">
        <f t="shared" si="2"/>
        <v>1197.05</v>
      </c>
    </row>
    <row r="30" spans="1:7" s="47" customFormat="1" ht="12.75">
      <c r="A30" s="49">
        <v>40362</v>
      </c>
      <c r="B30" s="50" t="s">
        <v>49</v>
      </c>
      <c r="C30" s="50" t="s">
        <v>65</v>
      </c>
      <c r="D30" s="40" t="s">
        <v>72</v>
      </c>
      <c r="E30" s="67"/>
      <c r="F30" s="67">
        <v>539.46</v>
      </c>
      <c r="G30" s="31">
        <f t="shared" si="2"/>
        <v>1736.51</v>
      </c>
    </row>
    <row r="31" spans="1:7" s="47" customFormat="1" ht="12.75">
      <c r="A31" s="34">
        <v>40374</v>
      </c>
      <c r="B31" s="33">
        <v>109</v>
      </c>
      <c r="C31" s="33" t="s">
        <v>65</v>
      </c>
      <c r="D31" s="35" t="s">
        <v>74</v>
      </c>
      <c r="E31" s="66">
        <v>258.93</v>
      </c>
      <c r="F31" s="66"/>
      <c r="G31" s="31">
        <f t="shared" si="2"/>
        <v>1477.58</v>
      </c>
    </row>
    <row r="32" spans="1:7" s="47" customFormat="1" ht="12.75">
      <c r="A32" s="34">
        <v>40379</v>
      </c>
      <c r="B32" s="33">
        <v>110</v>
      </c>
      <c r="C32" s="33" t="s">
        <v>65</v>
      </c>
      <c r="D32" s="35" t="s">
        <v>81</v>
      </c>
      <c r="E32" s="66">
        <v>63.18</v>
      </c>
      <c r="F32" s="66"/>
      <c r="G32" s="31">
        <f t="shared" si="2"/>
        <v>1414.3999999999999</v>
      </c>
    </row>
    <row r="33" spans="1:7" s="47" customFormat="1" ht="12.75">
      <c r="A33" s="34">
        <v>40410</v>
      </c>
      <c r="B33" s="33">
        <v>111</v>
      </c>
      <c r="C33" s="33" t="s">
        <v>65</v>
      </c>
      <c r="D33" s="35" t="s">
        <v>82</v>
      </c>
      <c r="E33" s="66">
        <v>86.1</v>
      </c>
      <c r="F33" s="66"/>
      <c r="G33" s="31">
        <f t="shared" si="2"/>
        <v>1328.3</v>
      </c>
    </row>
    <row r="34" spans="1:7" s="47" customFormat="1" ht="12.75">
      <c r="A34" s="34">
        <v>40413</v>
      </c>
      <c r="B34" s="33">
        <v>112</v>
      </c>
      <c r="C34" s="33" t="s">
        <v>65</v>
      </c>
      <c r="D34" s="35" t="s">
        <v>83</v>
      </c>
      <c r="E34" s="66">
        <v>197.85</v>
      </c>
      <c r="F34" s="66"/>
      <c r="G34" s="31">
        <f t="shared" si="2"/>
        <v>1130.45</v>
      </c>
    </row>
    <row r="35" spans="1:7" s="47" customFormat="1" ht="12.75">
      <c r="A35" s="34">
        <v>40435</v>
      </c>
      <c r="B35" s="33">
        <v>113</v>
      </c>
      <c r="C35" s="33" t="s">
        <v>65</v>
      </c>
      <c r="D35" s="35" t="s">
        <v>87</v>
      </c>
      <c r="E35" s="66">
        <v>86.1</v>
      </c>
      <c r="F35" s="66"/>
      <c r="G35" s="31">
        <f t="shared" si="2"/>
        <v>1044.3500000000001</v>
      </c>
    </row>
    <row r="36" spans="1:7" s="47" customFormat="1" ht="12.75">
      <c r="A36" s="34">
        <v>40439</v>
      </c>
      <c r="B36" s="33" t="s">
        <v>55</v>
      </c>
      <c r="C36" s="33" t="s">
        <v>65</v>
      </c>
      <c r="D36" s="35" t="s">
        <v>86</v>
      </c>
      <c r="E36" s="66"/>
      <c r="F36" s="66">
        <v>433.23</v>
      </c>
      <c r="G36" s="31">
        <f t="shared" si="2"/>
        <v>1477.5800000000002</v>
      </c>
    </row>
    <row r="37" spans="1:7" s="47" customFormat="1" ht="12.75">
      <c r="A37" s="49">
        <v>40439</v>
      </c>
      <c r="B37" s="50" t="s">
        <v>49</v>
      </c>
      <c r="C37" s="50" t="s">
        <v>65</v>
      </c>
      <c r="D37" s="40" t="s">
        <v>88</v>
      </c>
      <c r="E37" s="66"/>
      <c r="F37" s="66">
        <v>377.5</v>
      </c>
      <c r="G37" s="31">
        <f aca="true" t="shared" si="3" ref="G37:G49">G36-E37+F37</f>
        <v>1855.0800000000002</v>
      </c>
    </row>
    <row r="38" spans="1:7" s="51" customFormat="1" ht="12.75">
      <c r="A38" s="49">
        <v>40439</v>
      </c>
      <c r="B38" s="50" t="s">
        <v>49</v>
      </c>
      <c r="C38" s="50" t="s">
        <v>65</v>
      </c>
      <c r="D38" s="40" t="s">
        <v>89</v>
      </c>
      <c r="E38" s="67"/>
      <c r="F38" s="67">
        <v>56.75</v>
      </c>
      <c r="G38" s="31">
        <f t="shared" si="3"/>
        <v>1911.8300000000002</v>
      </c>
    </row>
    <row r="39" spans="1:7" s="47" customFormat="1" ht="12.75">
      <c r="A39" s="49"/>
      <c r="B39" s="50">
        <v>144</v>
      </c>
      <c r="C39" s="50"/>
      <c r="D39" s="40" t="s">
        <v>63</v>
      </c>
      <c r="E39" s="66"/>
      <c r="F39" s="66"/>
      <c r="G39" s="31">
        <f t="shared" si="3"/>
        <v>1911.8300000000002</v>
      </c>
    </row>
    <row r="40" spans="1:7" s="47" customFormat="1" ht="12.75">
      <c r="A40" s="49">
        <v>40439</v>
      </c>
      <c r="B40" s="50">
        <v>115</v>
      </c>
      <c r="C40" s="50" t="s">
        <v>65</v>
      </c>
      <c r="D40" s="40" t="s">
        <v>90</v>
      </c>
      <c r="E40" s="66">
        <v>100</v>
      </c>
      <c r="F40" s="66"/>
      <c r="G40" s="31">
        <f t="shared" si="3"/>
        <v>1811.8300000000002</v>
      </c>
    </row>
    <row r="41" spans="1:7" s="47" customFormat="1" ht="12.75">
      <c r="A41" s="49">
        <v>40439</v>
      </c>
      <c r="B41" s="50">
        <v>116</v>
      </c>
      <c r="C41" s="50" t="s">
        <v>65</v>
      </c>
      <c r="D41" s="40" t="s">
        <v>91</v>
      </c>
      <c r="E41" s="66">
        <v>100</v>
      </c>
      <c r="F41" s="66"/>
      <c r="G41" s="31">
        <f t="shared" si="3"/>
        <v>1711.8300000000002</v>
      </c>
    </row>
    <row r="42" spans="1:7" s="47" customFormat="1" ht="12.75">
      <c r="A42" s="49">
        <v>40446</v>
      </c>
      <c r="B42" s="50">
        <v>117</v>
      </c>
      <c r="C42" s="50" t="s">
        <v>65</v>
      </c>
      <c r="D42" s="40" t="s">
        <v>92</v>
      </c>
      <c r="E42" s="67">
        <v>183.79</v>
      </c>
      <c r="F42" s="66"/>
      <c r="G42" s="31">
        <f t="shared" si="3"/>
        <v>1528.0400000000002</v>
      </c>
    </row>
    <row r="43" spans="1:7" s="47" customFormat="1" ht="12.75">
      <c r="A43" s="49">
        <v>40459</v>
      </c>
      <c r="B43" s="50">
        <v>118</v>
      </c>
      <c r="C43" s="50" t="s">
        <v>65</v>
      </c>
      <c r="D43" s="40" t="s">
        <v>90</v>
      </c>
      <c r="E43" s="67">
        <v>150</v>
      </c>
      <c r="F43" s="66"/>
      <c r="G43" s="31">
        <f t="shared" si="3"/>
        <v>1378.0400000000002</v>
      </c>
    </row>
    <row r="44" spans="1:7" s="47" customFormat="1" ht="12.75">
      <c r="A44" s="49">
        <v>40461</v>
      </c>
      <c r="B44" s="50">
        <v>119</v>
      </c>
      <c r="C44" s="50" t="s">
        <v>65</v>
      </c>
      <c r="D44" s="40" t="s">
        <v>93</v>
      </c>
      <c r="E44" s="67">
        <v>426.94</v>
      </c>
      <c r="F44" s="66"/>
      <c r="G44" s="31">
        <f t="shared" si="3"/>
        <v>951.1000000000001</v>
      </c>
    </row>
    <row r="45" spans="1:7" s="47" customFormat="1" ht="12.75">
      <c r="A45" s="49">
        <v>40461</v>
      </c>
      <c r="B45" s="50">
        <v>120</v>
      </c>
      <c r="C45" s="50" t="s">
        <v>65</v>
      </c>
      <c r="D45" s="40" t="s">
        <v>96</v>
      </c>
      <c r="E45" s="67">
        <v>75.25</v>
      </c>
      <c r="F45" s="66"/>
      <c r="G45" s="31">
        <f t="shared" si="3"/>
        <v>875.8500000000001</v>
      </c>
    </row>
    <row r="46" spans="1:7" s="47" customFormat="1" ht="12.75">
      <c r="A46" s="49">
        <v>40461</v>
      </c>
      <c r="B46" s="50">
        <v>121</v>
      </c>
      <c r="C46" s="50" t="s">
        <v>65</v>
      </c>
      <c r="D46" s="35" t="s">
        <v>94</v>
      </c>
      <c r="E46" s="67">
        <v>86.1</v>
      </c>
      <c r="F46" s="66"/>
      <c r="G46" s="31">
        <f t="shared" si="3"/>
        <v>789.7500000000001</v>
      </c>
    </row>
    <row r="47" spans="1:7" s="47" customFormat="1" ht="12.75">
      <c r="A47" s="49">
        <v>40471</v>
      </c>
      <c r="B47" s="50">
        <v>122</v>
      </c>
      <c r="C47" s="50" t="s">
        <v>65</v>
      </c>
      <c r="D47" s="35" t="s">
        <v>95</v>
      </c>
      <c r="E47" s="67">
        <v>71.06</v>
      </c>
      <c r="F47" s="66"/>
      <c r="G47" s="31">
        <f t="shared" si="3"/>
        <v>718.69</v>
      </c>
    </row>
    <row r="48" spans="1:7" s="47" customFormat="1" ht="12.75">
      <c r="A48" s="49">
        <v>40472</v>
      </c>
      <c r="B48" s="50">
        <v>123</v>
      </c>
      <c r="C48" s="50" t="s">
        <v>65</v>
      </c>
      <c r="D48" s="35" t="s">
        <v>96</v>
      </c>
      <c r="E48" s="67">
        <v>82.34</v>
      </c>
      <c r="F48" s="66"/>
      <c r="G48" s="31">
        <f t="shared" si="3"/>
        <v>636.35</v>
      </c>
    </row>
    <row r="49" spans="1:7" s="47" customFormat="1" ht="12.75">
      <c r="A49" s="49">
        <v>40474</v>
      </c>
      <c r="B49" s="50" t="s">
        <v>49</v>
      </c>
      <c r="C49" s="50" t="s">
        <v>65</v>
      </c>
      <c r="D49" s="35" t="s">
        <v>97</v>
      </c>
      <c r="E49" s="66"/>
      <c r="F49" s="66">
        <v>2145</v>
      </c>
      <c r="G49" s="31">
        <f t="shared" si="3"/>
        <v>2781.35</v>
      </c>
    </row>
    <row r="50" spans="1:7" s="51" customFormat="1" ht="12.75">
      <c r="A50" s="49">
        <v>40474</v>
      </c>
      <c r="B50" s="50" t="s">
        <v>55</v>
      </c>
      <c r="C50" s="50" t="s">
        <v>65</v>
      </c>
      <c r="D50" s="40" t="s">
        <v>98</v>
      </c>
      <c r="E50" s="67"/>
      <c r="F50" s="67">
        <v>925.48</v>
      </c>
      <c r="G50" s="31">
        <f>G49-E50+F50</f>
        <v>3706.83</v>
      </c>
    </row>
    <row r="51" spans="1:7" s="51" customFormat="1" ht="12.75">
      <c r="A51" s="49">
        <v>40506</v>
      </c>
      <c r="B51" s="50">
        <v>124</v>
      </c>
      <c r="C51" s="50" t="s">
        <v>65</v>
      </c>
      <c r="D51" s="40" t="s">
        <v>100</v>
      </c>
      <c r="E51" s="67">
        <v>688.85</v>
      </c>
      <c r="F51" s="67"/>
      <c r="G51" s="71">
        <f aca="true" t="shared" si="4" ref="G51:G58">G50-E51+F51</f>
        <v>3017.98</v>
      </c>
    </row>
    <row r="52" spans="1:7" s="51" customFormat="1" ht="12.75">
      <c r="A52" s="49">
        <v>40506</v>
      </c>
      <c r="B52" s="50">
        <v>125</v>
      </c>
      <c r="C52" s="50" t="s">
        <v>65</v>
      </c>
      <c r="D52" s="40" t="s">
        <v>101</v>
      </c>
      <c r="E52" s="67">
        <v>81.2</v>
      </c>
      <c r="F52" s="67"/>
      <c r="G52" s="71">
        <f t="shared" si="4"/>
        <v>2936.78</v>
      </c>
    </row>
    <row r="53" spans="1:7" s="51" customFormat="1" ht="12.75">
      <c r="A53" s="49">
        <v>40512</v>
      </c>
      <c r="B53" s="50">
        <v>126</v>
      </c>
      <c r="C53" s="50" t="s">
        <v>65</v>
      </c>
      <c r="D53" s="40" t="s">
        <v>96</v>
      </c>
      <c r="E53" s="67">
        <v>28.5</v>
      </c>
      <c r="F53" s="67"/>
      <c r="G53" s="71">
        <f t="shared" si="4"/>
        <v>2908.28</v>
      </c>
    </row>
    <row r="54" spans="1:7" s="47" customFormat="1" ht="12.75">
      <c r="A54" s="49">
        <v>40513</v>
      </c>
      <c r="B54" s="50">
        <v>127</v>
      </c>
      <c r="C54" s="50" t="s">
        <v>65</v>
      </c>
      <c r="D54" s="35" t="s">
        <v>102</v>
      </c>
      <c r="E54" s="66">
        <v>629.14</v>
      </c>
      <c r="F54" s="66"/>
      <c r="G54" s="31">
        <f t="shared" si="4"/>
        <v>2279.1400000000003</v>
      </c>
    </row>
    <row r="55" spans="1:7" s="47" customFormat="1" ht="12.75">
      <c r="A55" s="49">
        <v>40521</v>
      </c>
      <c r="B55" s="50">
        <v>128</v>
      </c>
      <c r="C55" s="50" t="s">
        <v>65</v>
      </c>
      <c r="D55" s="35" t="s">
        <v>103</v>
      </c>
      <c r="E55" s="66">
        <v>98.78</v>
      </c>
      <c r="F55" s="66"/>
      <c r="G55" s="31">
        <f t="shared" si="4"/>
        <v>2180.36</v>
      </c>
    </row>
    <row r="56" spans="1:7" s="51" customFormat="1" ht="12.75">
      <c r="A56" s="49">
        <v>40526</v>
      </c>
      <c r="B56" s="50">
        <v>129</v>
      </c>
      <c r="C56" s="50" t="s">
        <v>65</v>
      </c>
      <c r="D56" s="40" t="s">
        <v>104</v>
      </c>
      <c r="E56" s="67">
        <v>86.1</v>
      </c>
      <c r="F56" s="67"/>
      <c r="G56" s="71">
        <f t="shared" si="4"/>
        <v>2094.26</v>
      </c>
    </row>
    <row r="57" spans="1:7" s="47" customFormat="1" ht="12.75">
      <c r="A57" s="49">
        <v>40526</v>
      </c>
      <c r="B57" s="50">
        <v>130</v>
      </c>
      <c r="C57" s="50" t="s">
        <v>65</v>
      </c>
      <c r="D57" s="35" t="s">
        <v>105</v>
      </c>
      <c r="E57" s="66">
        <v>22.51</v>
      </c>
      <c r="F57" s="66"/>
      <c r="G57" s="31">
        <f t="shared" si="4"/>
        <v>2071.75</v>
      </c>
    </row>
    <row r="58" spans="1:7" s="47" customFormat="1" ht="12.75">
      <c r="A58" s="49">
        <v>40526</v>
      </c>
      <c r="B58" s="50">
        <v>131</v>
      </c>
      <c r="C58" s="50" t="s">
        <v>65</v>
      </c>
      <c r="D58" s="35" t="s">
        <v>106</v>
      </c>
      <c r="E58" s="66">
        <v>28</v>
      </c>
      <c r="F58" s="66"/>
      <c r="G58" s="31">
        <f t="shared" si="4"/>
        <v>2043.75</v>
      </c>
    </row>
    <row r="59" spans="1:7" ht="15.75">
      <c r="A59" s="80" t="s">
        <v>107</v>
      </c>
      <c r="B59" s="81"/>
      <c r="C59" s="81"/>
      <c r="D59" s="81"/>
      <c r="E59" s="81"/>
      <c r="F59" s="81"/>
      <c r="G59" s="81"/>
    </row>
    <row r="60" spans="1:7" s="51" customFormat="1" ht="12.75">
      <c r="A60" s="49">
        <v>40562</v>
      </c>
      <c r="B60" s="50">
        <v>132</v>
      </c>
      <c r="C60" s="50" t="s">
        <v>65</v>
      </c>
      <c r="D60" s="40" t="s">
        <v>110</v>
      </c>
      <c r="E60" s="67">
        <v>62.12</v>
      </c>
      <c r="G60" s="71">
        <f>G58-E60+F60</f>
        <v>1981.63</v>
      </c>
    </row>
    <row r="61" spans="1:7" s="51" customFormat="1" ht="12.75">
      <c r="A61" s="49">
        <v>40562</v>
      </c>
      <c r="B61" s="50"/>
      <c r="C61" s="50" t="s">
        <v>65</v>
      </c>
      <c r="D61" s="40" t="s">
        <v>117</v>
      </c>
      <c r="E61" s="67"/>
      <c r="F61" s="67">
        <v>392.5</v>
      </c>
      <c r="G61" s="71">
        <f>G60+F61-E61</f>
        <v>2374.13</v>
      </c>
    </row>
    <row r="62" spans="1:7" s="51" customFormat="1" ht="12.75">
      <c r="A62" s="49">
        <v>40562</v>
      </c>
      <c r="B62" s="50"/>
      <c r="C62" s="50" t="s">
        <v>65</v>
      </c>
      <c r="D62" s="40" t="s">
        <v>118</v>
      </c>
      <c r="E62" s="67"/>
      <c r="F62" s="67">
        <v>100</v>
      </c>
      <c r="G62" s="71">
        <f aca="true" t="shared" si="5" ref="G62:G70">G61+F62-E62</f>
        <v>2474.13</v>
      </c>
    </row>
    <row r="63" spans="1:7" s="51" customFormat="1" ht="12.75">
      <c r="A63" s="49">
        <v>40562</v>
      </c>
      <c r="B63" s="50">
        <v>133</v>
      </c>
      <c r="C63" s="50" t="s">
        <v>65</v>
      </c>
      <c r="D63" s="40" t="s">
        <v>109</v>
      </c>
      <c r="E63" s="67">
        <v>85.89</v>
      </c>
      <c r="G63" s="71">
        <f t="shared" si="5"/>
        <v>2388.2400000000002</v>
      </c>
    </row>
    <row r="64" spans="1:7" s="51" customFormat="1" ht="12.75">
      <c r="A64" s="49">
        <v>40562</v>
      </c>
      <c r="B64" s="50">
        <v>134</v>
      </c>
      <c r="C64" s="50" t="s">
        <v>65</v>
      </c>
      <c r="D64" s="40" t="s">
        <v>108</v>
      </c>
      <c r="E64" s="67">
        <v>86.1</v>
      </c>
      <c r="F64" s="67"/>
      <c r="G64" s="71">
        <f t="shared" si="5"/>
        <v>2302.1400000000003</v>
      </c>
    </row>
    <row r="65" spans="1:7" s="51" customFormat="1" ht="12.75">
      <c r="A65" s="49">
        <v>40590</v>
      </c>
      <c r="B65" s="50">
        <v>135</v>
      </c>
      <c r="C65" s="50" t="s">
        <v>65</v>
      </c>
      <c r="D65" s="40" t="s">
        <v>111</v>
      </c>
      <c r="E65" s="67">
        <v>86.1</v>
      </c>
      <c r="F65" s="67"/>
      <c r="G65" s="71">
        <f t="shared" si="5"/>
        <v>2216.0400000000004</v>
      </c>
    </row>
    <row r="66" spans="1:7" s="51" customFormat="1" ht="12.75">
      <c r="A66" s="49">
        <v>40596</v>
      </c>
      <c r="B66" s="50">
        <v>136</v>
      </c>
      <c r="C66" s="50" t="s">
        <v>65</v>
      </c>
      <c r="D66" s="40" t="s">
        <v>112</v>
      </c>
      <c r="E66" s="67">
        <v>62.02</v>
      </c>
      <c r="F66" s="67"/>
      <c r="G66" s="71">
        <f t="shared" si="5"/>
        <v>2154.0200000000004</v>
      </c>
    </row>
    <row r="67" spans="1:7" s="51" customFormat="1" ht="12.75">
      <c r="A67" s="49">
        <v>40610</v>
      </c>
      <c r="B67" s="50">
        <v>137</v>
      </c>
      <c r="C67" s="50" t="s">
        <v>65</v>
      </c>
      <c r="D67" s="40" t="s">
        <v>113</v>
      </c>
      <c r="E67" s="67">
        <v>86.1</v>
      </c>
      <c r="F67" s="67"/>
      <c r="G67" s="71">
        <f t="shared" si="5"/>
        <v>2067.9200000000005</v>
      </c>
    </row>
    <row r="68" spans="1:7" s="51" customFormat="1" ht="12.75">
      <c r="A68" s="49">
        <v>40610</v>
      </c>
      <c r="B68" s="50" t="s">
        <v>55</v>
      </c>
      <c r="C68" s="50" t="s">
        <v>65</v>
      </c>
      <c r="D68" s="40" t="s">
        <v>114</v>
      </c>
      <c r="E68" s="67"/>
      <c r="F68" s="67">
        <v>664.13</v>
      </c>
      <c r="G68" s="71">
        <f t="shared" si="5"/>
        <v>2732.0500000000006</v>
      </c>
    </row>
    <row r="69" spans="1:7" s="51" customFormat="1" ht="12.75">
      <c r="A69" s="49"/>
      <c r="B69" s="50"/>
      <c r="C69" s="50"/>
      <c r="D69" s="40"/>
      <c r="E69" s="67"/>
      <c r="F69" s="67"/>
      <c r="G69" s="71">
        <f t="shared" si="5"/>
        <v>2732.0500000000006</v>
      </c>
    </row>
    <row r="70" spans="1:7" s="51" customFormat="1" ht="12.75">
      <c r="A70" s="49"/>
      <c r="B70" s="50"/>
      <c r="C70" s="50"/>
      <c r="D70" s="40"/>
      <c r="E70" s="67"/>
      <c r="F70" s="67"/>
      <c r="G70" s="71">
        <f t="shared" si="5"/>
        <v>2732.0500000000006</v>
      </c>
    </row>
    <row r="72" ht="12.75">
      <c r="E72" s="68"/>
    </row>
  </sheetData>
  <sheetProtection/>
  <mergeCells count="3">
    <mergeCell ref="A1:G1"/>
    <mergeCell ref="A26:G26"/>
    <mergeCell ref="A59:G59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73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190.33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>
        <f>SUM(B5:M5)</f>
        <v>0</v>
      </c>
      <c r="O5" s="10">
        <f>N5/12</f>
        <v>0</v>
      </c>
    </row>
    <row r="6" spans="1:15" s="4" customFormat="1" ht="12">
      <c r="A6" s="11" t="s">
        <v>17</v>
      </c>
      <c r="B6" s="10">
        <v>31</v>
      </c>
      <c r="C6" s="12">
        <v>31</v>
      </c>
      <c r="D6" s="10">
        <v>31</v>
      </c>
      <c r="E6" s="10">
        <v>31</v>
      </c>
      <c r="F6" s="10">
        <v>31</v>
      </c>
      <c r="G6" s="10"/>
      <c r="H6" s="10"/>
      <c r="I6" s="10"/>
      <c r="J6" s="10"/>
      <c r="K6" s="43"/>
      <c r="L6" s="43"/>
      <c r="M6" s="10"/>
      <c r="N6" s="10">
        <f aca="true" t="shared" si="0" ref="N6:N22">SUM(B6:M6)</f>
        <v>155</v>
      </c>
      <c r="O6" s="10">
        <f aca="true" t="shared" si="1" ref="O6:O23">N6/12</f>
        <v>12.916666666666666</v>
      </c>
    </row>
    <row r="7" spans="1:15" s="4" customFormat="1" ht="12">
      <c r="A7" s="11" t="s">
        <v>18</v>
      </c>
      <c r="B7" s="10">
        <v>32.38</v>
      </c>
      <c r="C7" s="10">
        <v>40.06</v>
      </c>
      <c r="D7" s="10">
        <v>31.12</v>
      </c>
      <c r="E7" s="10">
        <v>54.89</v>
      </c>
      <c r="F7" s="10">
        <v>31.02</v>
      </c>
      <c r="G7" s="10"/>
      <c r="H7" s="10"/>
      <c r="I7" s="10"/>
      <c r="J7" s="10"/>
      <c r="K7" s="43"/>
      <c r="L7" s="43"/>
      <c r="M7" s="10"/>
      <c r="N7" s="10">
        <f t="shared" si="0"/>
        <v>189.47</v>
      </c>
      <c r="O7" s="10">
        <f t="shared" si="1"/>
        <v>15.789166666666667</v>
      </c>
    </row>
    <row r="8" spans="1:15" s="4" customFormat="1" ht="12">
      <c r="A8" s="11" t="s">
        <v>19</v>
      </c>
      <c r="B8" s="70">
        <v>426.94</v>
      </c>
      <c r="C8" s="14"/>
      <c r="D8" s="13"/>
      <c r="E8" s="13"/>
      <c r="F8" s="13"/>
      <c r="G8" s="13"/>
      <c r="H8" s="13"/>
      <c r="I8" s="13"/>
      <c r="J8" s="13"/>
      <c r="K8" s="10"/>
      <c r="L8" s="43"/>
      <c r="M8" s="10"/>
      <c r="N8" s="10">
        <f t="shared" si="0"/>
        <v>426.94</v>
      </c>
      <c r="O8" s="10">
        <f t="shared" si="1"/>
        <v>35.57833333333333</v>
      </c>
    </row>
    <row r="9" spans="1:15" s="4" customFormat="1" ht="12">
      <c r="A9" s="11" t="s">
        <v>20</v>
      </c>
      <c r="B9" s="10">
        <v>86.1</v>
      </c>
      <c r="C9" s="10" t="s">
        <v>116</v>
      </c>
      <c r="D9" s="10">
        <v>86.1</v>
      </c>
      <c r="E9" s="10">
        <v>86.1</v>
      </c>
      <c r="F9" s="10">
        <v>86.1</v>
      </c>
      <c r="G9" s="10">
        <v>86.1</v>
      </c>
      <c r="H9" s="10"/>
      <c r="I9" s="10"/>
      <c r="J9" s="43"/>
      <c r="K9" s="48"/>
      <c r="L9" s="43"/>
      <c r="M9" s="10"/>
      <c r="N9" s="10">
        <f t="shared" si="0"/>
        <v>430.5</v>
      </c>
      <c r="O9" s="10">
        <f t="shared" si="1"/>
        <v>35.875</v>
      </c>
    </row>
    <row r="10" spans="1:15" s="4" customFormat="1" ht="12">
      <c r="A10" s="53" t="s">
        <v>84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>
        <v>120.41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120.41</v>
      </c>
      <c r="O13" s="10">
        <f t="shared" si="1"/>
        <v>10.034166666666666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>
        <v>15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15</v>
      </c>
      <c r="O15" s="10">
        <f t="shared" si="1"/>
        <v>1.25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/>
      <c r="C22" s="10">
        <v>71.49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71.49</v>
      </c>
      <c r="O22" s="10">
        <f t="shared" si="1"/>
        <v>5.9575</v>
      </c>
    </row>
    <row r="23" spans="1:15" s="4" customFormat="1" ht="12.75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.75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1408.8100000000002</v>
      </c>
      <c r="O24" s="5" t="s">
        <v>29</v>
      </c>
    </row>
    <row r="25" spans="1:15" s="4" customFormat="1" ht="12.75" thickBot="1">
      <c r="A25" s="8" t="s">
        <v>30</v>
      </c>
      <c r="B25" s="10"/>
      <c r="C25" s="10">
        <v>2145</v>
      </c>
      <c r="D25" s="10"/>
      <c r="E25" s="10">
        <v>392.5</v>
      </c>
      <c r="F25" s="10"/>
      <c r="G25" s="17"/>
      <c r="H25" s="10"/>
      <c r="I25" s="10"/>
      <c r="J25" s="10"/>
      <c r="K25" s="48"/>
      <c r="L25" s="10"/>
      <c r="M25" s="17"/>
      <c r="N25" s="19">
        <f>SUM(B25:M25)</f>
        <v>2537.5</v>
      </c>
      <c r="O25" s="5" t="s">
        <v>31</v>
      </c>
    </row>
    <row r="26" spans="1:15" s="4" customFormat="1" ht="13.5" thickBot="1" thickTop="1">
      <c r="A26" s="20"/>
      <c r="B26" s="21"/>
      <c r="C26" s="22" t="s">
        <v>99</v>
      </c>
      <c r="D26" s="21"/>
      <c r="E26" s="23" t="s">
        <v>115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/>
      <c r="N26" s="72">
        <f>A3+N25-N24</f>
        <v>1319.0199999999998</v>
      </c>
      <c r="O26" s="56" t="s">
        <v>35</v>
      </c>
    </row>
    <row r="27" ht="13.5" thickTop="1">
      <c r="M27" s="54"/>
    </row>
    <row r="31" ht="12.75">
      <c r="I31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cp:lastPrinted>2010-06-21T15:37:57Z</cp:lastPrinted>
  <dcterms:created xsi:type="dcterms:W3CDTF">2010-03-14T18:13:29Z</dcterms:created>
  <dcterms:modified xsi:type="dcterms:W3CDTF">2011-03-08T16:45:13Z</dcterms:modified>
  <cp:category/>
  <cp:version/>
  <cp:contentType/>
  <cp:contentStatus/>
</cp:coreProperties>
</file>